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dmin\Dropbox\New folder\עסקי\טריפל טי\2024\עיריית אור יהודה\"/>
    </mc:Choice>
  </mc:AlternateContent>
  <xr:revisionPtr revIDLastSave="0" documentId="8_{CB8183DA-A248-421A-8F38-A5A4689C4D2E}" xr6:coauthVersionLast="47" xr6:coauthVersionMax="47" xr10:uidLastSave="{00000000-0000-0000-0000-000000000000}"/>
  <bookViews>
    <workbookView xWindow="-110" yWindow="-110" windowWidth="19420" windowHeight="10420" firstSheet="1" activeTab="1" xr2:uid="{00000000-000D-0000-FFFF-FFFF00000000}"/>
  </bookViews>
  <sheets>
    <sheet name="כתב כמויות (2)" sheetId="2" r:id="rId1"/>
    <sheet name="כתב כמויות" sheetId="1" r:id="rId2"/>
  </sheets>
  <definedNames>
    <definedName name="_xlnm._FilterDatabase" localSheetId="1" hidden="1">'כתב כמויות'!$A$3:$J$162</definedName>
    <definedName name="_xlnm._FilterDatabase" localSheetId="0" hidden="1">'כתב כמויות (2)'!$A$3:$J$385</definedName>
    <definedName name="_xlnm.Print_Area" localSheetId="1">'כתב כמויות'!$A$3:$J$162</definedName>
    <definedName name="_xlnm.Print_Area" localSheetId="0">'כתב כמויות (2)'!$A$3:$J$385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8" i="1" l="1"/>
  <c r="G156" i="1"/>
  <c r="G157" i="1"/>
  <c r="G149" i="1"/>
  <c r="G148" i="1"/>
  <c r="G147" i="1"/>
  <c r="G146" i="1"/>
  <c r="G145" i="1"/>
  <c r="G144" i="1"/>
  <c r="G51" i="1"/>
  <c r="G52" i="1"/>
  <c r="G137" i="1" l="1"/>
  <c r="G138" i="1"/>
  <c r="G139" i="1"/>
  <c r="G140" i="1"/>
  <c r="G141" i="1"/>
  <c r="G142" i="1"/>
  <c r="G143" i="1"/>
  <c r="G136" i="1"/>
  <c r="G153" i="1"/>
  <c r="G154" i="1"/>
  <c r="G155" i="1"/>
  <c r="G382" i="2"/>
  <c r="G381" i="2"/>
  <c r="G380" i="2"/>
  <c r="G379" i="2"/>
  <c r="G378" i="2"/>
  <c r="G383" i="2" s="1"/>
  <c r="G375" i="2"/>
  <c r="G374" i="2"/>
  <c r="G373" i="2"/>
  <c r="G372" i="2"/>
  <c r="G371" i="2"/>
  <c r="G370" i="2"/>
  <c r="G369" i="2"/>
  <c r="G368" i="2"/>
  <c r="G367" i="2"/>
  <c r="G366" i="2"/>
  <c r="G365" i="2"/>
  <c r="G364" i="2"/>
  <c r="G376" i="2" s="1"/>
  <c r="G363" i="2"/>
  <c r="G360" i="2"/>
  <c r="G359" i="2"/>
  <c r="G358" i="2"/>
  <c r="G357" i="2"/>
  <c r="G356" i="2"/>
  <c r="G355" i="2"/>
  <c r="G354" i="2"/>
  <c r="G353" i="2"/>
  <c r="G352" i="2"/>
  <c r="G349" i="2"/>
  <c r="G348" i="2"/>
  <c r="G347" i="2"/>
  <c r="G346" i="2"/>
  <c r="G345" i="2"/>
  <c r="G344" i="2"/>
  <c r="G350" i="2" s="1"/>
  <c r="G340" i="2"/>
  <c r="G339" i="2"/>
  <c r="G338" i="2"/>
  <c r="G337" i="2"/>
  <c r="G336" i="2"/>
  <c r="G333" i="2"/>
  <c r="G332" i="2"/>
  <c r="G331" i="2"/>
  <c r="G330" i="2"/>
  <c r="G329" i="2"/>
  <c r="G328" i="2"/>
  <c r="G327" i="2"/>
  <c r="G326" i="2"/>
  <c r="G325" i="2"/>
  <c r="G324" i="2"/>
  <c r="G323" i="2"/>
  <c r="G322" i="2"/>
  <c r="G321" i="2"/>
  <c r="G319" i="2"/>
  <c r="G318" i="2"/>
  <c r="G317" i="2"/>
  <c r="G316" i="2"/>
  <c r="G311" i="2"/>
  <c r="G310" i="2"/>
  <c r="G309" i="2"/>
  <c r="G308" i="2"/>
  <c r="G307" i="2"/>
  <c r="G306" i="2"/>
  <c r="G305" i="2"/>
  <c r="G304" i="2"/>
  <c r="G303" i="2"/>
  <c r="G302" i="2"/>
  <c r="G301" i="2"/>
  <c r="G300" i="2"/>
  <c r="G299" i="2"/>
  <c r="G298" i="2"/>
  <c r="G297" i="2"/>
  <c r="G296" i="2"/>
  <c r="G295" i="2"/>
  <c r="G294" i="2"/>
  <c r="G293" i="2"/>
  <c r="G292" i="2"/>
  <c r="G291" i="2"/>
  <c r="G290" i="2"/>
  <c r="G284" i="2"/>
  <c r="G283" i="2"/>
  <c r="G282" i="2"/>
  <c r="G281" i="2"/>
  <c r="G280" i="2"/>
  <c r="G279" i="2"/>
  <c r="G278" i="2"/>
  <c r="G277" i="2"/>
  <c r="G287" i="2" s="1"/>
  <c r="G276" i="2"/>
  <c r="G275" i="2"/>
  <c r="G272" i="2"/>
  <c r="G271" i="2"/>
  <c r="G270" i="2"/>
  <c r="G269" i="2"/>
  <c r="G268" i="2"/>
  <c r="G267" i="2"/>
  <c r="G266" i="2"/>
  <c r="G263" i="2"/>
  <c r="G262" i="2"/>
  <c r="G261" i="2"/>
  <c r="G260" i="2"/>
  <c r="G259" i="2"/>
  <c r="G258" i="2"/>
  <c r="G257" i="2"/>
  <c r="G256" i="2"/>
  <c r="G255" i="2"/>
  <c r="G254" i="2"/>
  <c r="G253" i="2"/>
  <c r="G252" i="2"/>
  <c r="G251" i="2"/>
  <c r="G250" i="2"/>
  <c r="G249" i="2"/>
  <c r="G248" i="2"/>
  <c r="G245" i="2"/>
  <c r="G244" i="2"/>
  <c r="G243" i="2"/>
  <c r="G242" i="2"/>
  <c r="G241" i="2"/>
  <c r="G237" i="2"/>
  <c r="G236" i="2"/>
  <c r="G235" i="2"/>
  <c r="G234" i="2"/>
  <c r="G233" i="2"/>
  <c r="G232" i="2"/>
  <c r="G231" i="2"/>
  <c r="G230" i="2"/>
  <c r="G229" i="2"/>
  <c r="G228" i="2"/>
  <c r="G227" i="2"/>
  <c r="G226" i="2"/>
  <c r="G225" i="2"/>
  <c r="G224" i="2"/>
  <c r="G223" i="2"/>
  <c r="G222" i="2"/>
  <c r="G221" i="2"/>
  <c r="G220" i="2"/>
  <c r="G219" i="2"/>
  <c r="G218" i="2"/>
  <c r="G217"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1" i="2"/>
  <c r="G170" i="2"/>
  <c r="G169" i="2"/>
  <c r="G168" i="2"/>
  <c r="G167" i="2"/>
  <c r="G172" i="2" s="1"/>
  <c r="G164" i="2"/>
  <c r="G163" i="2"/>
  <c r="G162" i="2"/>
  <c r="G161" i="2"/>
  <c r="G160" i="2"/>
  <c r="G159" i="2"/>
  <c r="G158"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4" i="2"/>
  <c r="G103" i="2"/>
  <c r="G102" i="2"/>
  <c r="G101" i="2"/>
  <c r="G100" i="2"/>
  <c r="G99" i="2"/>
  <c r="G98" i="2"/>
  <c r="G97" i="2"/>
  <c r="G96" i="2"/>
  <c r="G95" i="2"/>
  <c r="G94" i="2"/>
  <c r="G93" i="2"/>
  <c r="G92" i="2"/>
  <c r="G91" i="2"/>
  <c r="G90" i="2"/>
  <c r="G89" i="2"/>
  <c r="G88" i="2"/>
  <c r="G87" i="2"/>
  <c r="G86" i="2"/>
  <c r="E85" i="2"/>
  <c r="G85" i="2" s="1"/>
  <c r="G84" i="2"/>
  <c r="G83" i="2"/>
  <c r="G82" i="2"/>
  <c r="G81" i="2"/>
  <c r="G80" i="2"/>
  <c r="G79" i="2"/>
  <c r="G78" i="2"/>
  <c r="G77" i="2"/>
  <c r="G76" i="2"/>
  <c r="G75" i="2"/>
  <c r="G74" i="2"/>
  <c r="G71" i="2"/>
  <c r="G70" i="2"/>
  <c r="G69" i="2"/>
  <c r="G68" i="2"/>
  <c r="G67" i="2"/>
  <c r="G66" i="2"/>
  <c r="G65" i="2"/>
  <c r="G64" i="2"/>
  <c r="G63" i="2"/>
  <c r="G62" i="2"/>
  <c r="G61" i="2"/>
  <c r="G60" i="2"/>
  <c r="G59" i="2"/>
  <c r="G55" i="2"/>
  <c r="G54" i="2"/>
  <c r="G53" i="2"/>
  <c r="G52" i="2"/>
  <c r="G51" i="2"/>
  <c r="G50" i="2"/>
  <c r="G49" i="2"/>
  <c r="G48" i="2"/>
  <c r="G47" i="2"/>
  <c r="G46" i="2"/>
  <c r="G45" i="2"/>
  <c r="G44" i="2"/>
  <c r="G43" i="2"/>
  <c r="G42" i="2"/>
  <c r="G41" i="2"/>
  <c r="G40" i="2"/>
  <c r="G39" i="2"/>
  <c r="G38" i="2"/>
  <c r="G37" i="2"/>
  <c r="G36" i="2"/>
  <c r="G35" i="2"/>
  <c r="G34" i="2"/>
  <c r="G33" i="2"/>
  <c r="G32" i="2"/>
  <c r="G30" i="2"/>
  <c r="G29" i="2"/>
  <c r="G28" i="2"/>
  <c r="G27" i="2"/>
  <c r="G24" i="2"/>
  <c r="G23" i="2"/>
  <c r="G22" i="2"/>
  <c r="G21" i="2"/>
  <c r="G20" i="2"/>
  <c r="G19" i="2"/>
  <c r="G18" i="2"/>
  <c r="G17" i="2"/>
  <c r="G16" i="2"/>
  <c r="G15" i="2"/>
  <c r="G14" i="2"/>
  <c r="G13" i="2"/>
  <c r="G12" i="2"/>
  <c r="G11" i="2"/>
  <c r="G10" i="2"/>
  <c r="G9" i="2"/>
  <c r="G8" i="2"/>
  <c r="G22" i="1"/>
  <c r="G25" i="2" l="1"/>
  <c r="G56" i="2"/>
  <c r="G72" i="2"/>
  <c r="G155" i="2"/>
  <c r="G214" i="2"/>
  <c r="G238" i="2"/>
  <c r="G312" i="2"/>
  <c r="G334" i="2"/>
  <c r="G165" i="2"/>
  <c r="G273" i="2"/>
  <c r="G341" i="2"/>
  <c r="G361" i="2"/>
  <c r="G384" i="2" s="1"/>
  <c r="G150" i="1"/>
  <c r="G105" i="2"/>
  <c r="G385" i="2" l="1"/>
  <c r="G1" i="2"/>
  <c r="G118" i="1" l="1"/>
  <c r="G119" i="1"/>
  <c r="G120" i="1"/>
  <c r="G121" i="1"/>
  <c r="G132" i="1"/>
  <c r="G131" i="1"/>
  <c r="G130" i="1"/>
  <c r="G129" i="1"/>
  <c r="G128" i="1"/>
  <c r="G127" i="1"/>
  <c r="G126" i="1"/>
  <c r="G125" i="1"/>
  <c r="G134" i="1" l="1"/>
  <c r="G35" i="1"/>
  <c r="G34" i="1"/>
  <c r="G36" i="1"/>
  <c r="G47" i="1" l="1"/>
  <c r="G23" i="1"/>
  <c r="G24" i="1"/>
  <c r="G38" i="1" l="1"/>
  <c r="G159" i="1" l="1"/>
  <c r="G114" i="1"/>
  <c r="G113" i="1"/>
  <c r="G112" i="1"/>
  <c r="G111" i="1"/>
  <c r="G110" i="1"/>
  <c r="G106" i="1"/>
  <c r="G105" i="1"/>
  <c r="G104" i="1"/>
  <c r="G103" i="1"/>
  <c r="G102" i="1"/>
  <c r="G99" i="1"/>
  <c r="G98" i="1"/>
  <c r="G97" i="1"/>
  <c r="G96" i="1"/>
  <c r="G95" i="1"/>
  <c r="G94" i="1"/>
  <c r="G93" i="1"/>
  <c r="G92" i="1"/>
  <c r="G91" i="1"/>
  <c r="G90" i="1"/>
  <c r="G89" i="1"/>
  <c r="G88" i="1"/>
  <c r="G87" i="1"/>
  <c r="G85" i="1"/>
  <c r="G84" i="1"/>
  <c r="G83" i="1"/>
  <c r="G82" i="1"/>
  <c r="G77" i="1"/>
  <c r="G76" i="1"/>
  <c r="G75" i="1"/>
  <c r="G74" i="1"/>
  <c r="G73" i="1"/>
  <c r="G72" i="1"/>
  <c r="G71" i="1"/>
  <c r="G70" i="1"/>
  <c r="G69" i="1"/>
  <c r="G68" i="1"/>
  <c r="G67" i="1"/>
  <c r="G66" i="1"/>
  <c r="G65" i="1"/>
  <c r="G64" i="1"/>
  <c r="G63" i="1"/>
  <c r="G62" i="1"/>
  <c r="G61" i="1"/>
  <c r="G60" i="1"/>
  <c r="G59" i="1"/>
  <c r="G58" i="1"/>
  <c r="G57" i="1"/>
  <c r="G56" i="1"/>
  <c r="G50" i="1"/>
  <c r="G49" i="1"/>
  <c r="G48" i="1"/>
  <c r="G46" i="1"/>
  <c r="G45" i="1"/>
  <c r="G44" i="1"/>
  <c r="G43" i="1"/>
  <c r="G40" i="1"/>
  <c r="G39" i="1"/>
  <c r="G37" i="1"/>
  <c r="G31" i="1"/>
  <c r="G30" i="1"/>
  <c r="G29" i="1"/>
  <c r="G28" i="1"/>
  <c r="G27" i="1"/>
  <c r="G26" i="1"/>
  <c r="G25" i="1"/>
  <c r="G21" i="1"/>
  <c r="G20" i="1"/>
  <c r="G19" i="1"/>
  <c r="G18" i="1"/>
  <c r="G17" i="1"/>
  <c r="G16" i="1"/>
  <c r="G13" i="1"/>
  <c r="G12" i="1"/>
  <c r="G11" i="1"/>
  <c r="G10" i="1"/>
  <c r="G9" i="1"/>
  <c r="G117" i="1"/>
  <c r="G122" i="1" s="1"/>
  <c r="G41" i="1" l="1"/>
  <c r="G160" i="1"/>
  <c r="G115" i="1"/>
  <c r="G100" i="1"/>
  <c r="G53" i="1"/>
  <c r="G107" i="1"/>
  <c r="G78" i="1"/>
  <c r="G161" i="1" l="1"/>
  <c r="G1" i="1" s="1"/>
  <c r="G162" i="1" l="1"/>
</calcChain>
</file>

<file path=xl/sharedStrings.xml><?xml version="1.0" encoding="utf-8"?>
<sst xmlns="http://schemas.openxmlformats.org/spreadsheetml/2006/main" count="1522" uniqueCount="825">
  <si>
    <t>#</t>
  </si>
  <si>
    <t>סעיף במפרט</t>
  </si>
  <si>
    <t>שרתים ותוכנות ניהול וידיאו</t>
  </si>
  <si>
    <t>יחידת מידה</t>
  </si>
  <si>
    <t>מחיר יחידה בש"ח</t>
  </si>
  <si>
    <t>סה"כ בש"ח</t>
  </si>
  <si>
    <t>יצרן</t>
  </si>
  <si>
    <t>מקט / דגם</t>
  </si>
  <si>
    <t>הערות</t>
  </si>
  <si>
    <t>הערה: כל מחירי הפריטים שבכתב הכמויות יהיו בש"ח וללא תוספת מע"מ. מע"מ יתווסף בסוף הטבלה בשורת הסיכום הכולל.</t>
  </si>
  <si>
    <t>הערה: פרטי הציוד אשר יוצעו על ידי המציע יענו על כל דרישות המפרט הטכני</t>
  </si>
  <si>
    <t>פרק 1</t>
  </si>
  <si>
    <t>31</t>
  </si>
  <si>
    <t>קומפ'</t>
  </si>
  <si>
    <t>פרק 2</t>
  </si>
  <si>
    <t>למוקד ראשי</t>
  </si>
  <si>
    <t>שרת לתנאי Outdoor</t>
  </si>
  <si>
    <t>לצמתים וגינות</t>
  </si>
  <si>
    <t>חומרת מחשב ניהול והקלטה למוסד חינוכי או מבנה עירייה כולל מסך "22, מקלדת ועכבר</t>
  </si>
  <si>
    <t>תוספת דיסק לשרת הקלטה בתצורה של 6TB SAS/SATA</t>
  </si>
  <si>
    <t>פרק 3</t>
  </si>
  <si>
    <t>יחידה</t>
  </si>
  <si>
    <t>3.2</t>
  </si>
  <si>
    <t>3.3</t>
  </si>
  <si>
    <t>3.4</t>
  </si>
  <si>
    <t>3.5</t>
  </si>
  <si>
    <t>3.6</t>
  </si>
  <si>
    <t>3.7</t>
  </si>
  <si>
    <t>3.8</t>
  </si>
  <si>
    <t>3.9</t>
  </si>
  <si>
    <t>3.10</t>
  </si>
  <si>
    <t>3.11</t>
  </si>
  <si>
    <t>3.12</t>
  </si>
  <si>
    <t>פרק 5</t>
  </si>
  <si>
    <t>5.2</t>
  </si>
  <si>
    <t>5.3</t>
  </si>
  <si>
    <t>פרק 6</t>
  </si>
  <si>
    <t>6.1</t>
  </si>
  <si>
    <t>יחידת גיבוי מתח לריכוז מערכות Outdoor</t>
  </si>
  <si>
    <t>יחידת גיבוי מתח 1000VA להתקנת Indoor במארז "19</t>
  </si>
  <si>
    <t>יחידת גיבוי מתח 3000VA להתקנת Indoor במארז "19</t>
  </si>
  <si>
    <t>פרק 7</t>
  </si>
  <si>
    <t>מחיר המתג יכלול את עלות הגי'יביקים, ספקי הכח, כבלים ומתאמים</t>
  </si>
  <si>
    <t>אופציה לא לסיכום</t>
  </si>
  <si>
    <t>פרק 8</t>
  </si>
  <si>
    <t>מחיר כל העורקים ואמצעי התמסורת המפורטים להלן יכלול את כל הדרוש לשם הפעלה ותקנה מלאה ומושלמת לרבות מתאמים, פתילים, אנטנות, ספקי כח, חלק יחסי בתכנת הניהול וכד'</t>
  </si>
  <si>
    <t>8.1</t>
  </si>
  <si>
    <t>8.2</t>
  </si>
  <si>
    <t>8.3</t>
  </si>
  <si>
    <t>8.4</t>
  </si>
  <si>
    <t>8.5</t>
  </si>
  <si>
    <t>פרק 9</t>
  </si>
  <si>
    <t>תשתית נחושת:</t>
  </si>
  <si>
    <t>9.1</t>
  </si>
  <si>
    <t>9.2</t>
  </si>
  <si>
    <t>9.3</t>
  </si>
  <si>
    <t>מגשר RJ-45/RJ-45 מסוכך CAT6A ארבעה זוגות, באורך עד 3 מטר הכבל יסופק בחיווט ישיר או מוצלב על פי הדרישה. בכל צבע וממוספר ע"פ דרישת הלקוח. למגשר יהיה אישור עמידה בתוקף בתקן CAT6A של מעבדה בין לאומית.</t>
  </si>
  <si>
    <t>תשתית אופטית</t>
  </si>
  <si>
    <t>מטר</t>
  </si>
  <si>
    <t>אספקה והתקנה של קלוז'ר אופטי עד 96 סיב כולל ריתוך הסיבים</t>
  </si>
  <si>
    <t>תוספת מחיר למטר מגשר אופטי</t>
  </si>
  <si>
    <t>כבלי מתח משוריין לתנאי חוץ למצלמות מרוחקות:</t>
  </si>
  <si>
    <t>פרק 10</t>
  </si>
  <si>
    <t>אספקת והתקנת ארון חוץ פוליקרבונט IP55 הכולל לפחות 2 שקעי יציאת מתח 220VAC מוגנים באמצעות ממסר פחת ומאמ"ת, אמצעי אוורור אשר יאפשרו שמירה על טמפ' המתאימה להגדרות הציוד שיותקן בו, כולל מתאמי ומחברי התקשורת (נחושת ואופטיים), נעילה מכנית לדלת הארון והתראת Tamper. גודל הארון יהיה תואם את כמות הציוד שיותקן בו בתוספת 30% רזרבה לציוד עתידי.</t>
  </si>
  <si>
    <t>תוספת ערכת בקרה לניטור רכיבי הארון</t>
  </si>
  <si>
    <t>גומחת בטון מזויין ב-30 (פילר) במידות המתאימות להתקנת ארון הציוד שבאתר בתוך הגומחה, כולל תקרת בטון, דלת, נעליה, חפירה ו/או חציבה, ביסוס, וכל הדרוש לשם התקנה מלאה ומושלמת</t>
  </si>
  <si>
    <t>מדף קבוע לעומס של עד 50 ק"ג למסד שרתים</t>
  </si>
  <si>
    <t>פס הכולל 12 שקעים קומקום, כולל מאמ"ת  20A וכבל הזנה 5 מטר, להתקנה "19</t>
  </si>
  <si>
    <t>פס הכולל 6 שקעים ישראלי, כולל מאמ"ת  16A וכבל הזנה 5 מטר, מזווד מתכתי</t>
  </si>
  <si>
    <t>PDU מנוטר- SWITCHED 16A , הכולל 20 שקעי C13 ו- 2 שקעי C19 לפחות</t>
  </si>
  <si>
    <t>PDU מנוטר- SWITCHED 32A , הכולל 20 שקעי C13 ו- 2 שקעי C19 לפחות</t>
  </si>
  <si>
    <t>פרק 11</t>
  </si>
  <si>
    <t xml:space="preserve">הערה: כל מחירי היחידה בפרק להלן כוללים אספקה, התקנה, חיבור, עיגון השחלה, מחברים, קופסאות מעבר, קופסאות חיבור והתפצלות, סיומות, זויות וכל הנדרש השלמת תשתית ע"פ הדרישות בשטח. </t>
  </si>
  <si>
    <t>11.5</t>
  </si>
  <si>
    <t>11.6</t>
  </si>
  <si>
    <t>אספקה והתקנת תעלת מתכת מגולוונת בגודל עד 120 *60 מ"מ, חיתוכים וכיפופים נדרשים, כולל מכסה. כולל אביזרי מעבר, פינות, פיצול וסיומות. הברגות כל 40 ס"מ.</t>
  </si>
  <si>
    <t>אספקה והתקנת תעלת מתכת מגולוונת בגודל עד 200 *200 מ"מ, חיתוכים וכיפופים נדרשים, כולל מכסה. כולל אביזרי מעבר, פינות, פיצול וסיומות. הברגות כל 40 ס"מ.</t>
  </si>
  <si>
    <t>קידוח בטון מעל 40 ס"מ</t>
  </si>
  <si>
    <t xml:space="preserve">מעבר קיר בלוקים או מחצה קלה </t>
  </si>
  <si>
    <t>מעבר קיר בטון 100 מ'מ</t>
  </si>
  <si>
    <t>מעבר קיר בטון 200 מ'מ</t>
  </si>
  <si>
    <t>פרק 12</t>
  </si>
  <si>
    <t>מחיר כל עבודות החפירה והנחת הצנרת מכל סוג כמפורט להלן יכללו את כל הנדרש לשם ביצוע העבודה באופן מושלם לרבות תאמוים מול כל הרשויות והגופים הנדרשים, סידורי הביטחון והבטיחות בהתאם לתקנות ונוהלי העירייה, הסדרי תנועה, ליווי משטרתי, ביצוע כל התיקונים הדרושים לאחר ותוך כדי ביצוע העבודה, פינוי פסולת והחזרת המצב לקדמותו</t>
  </si>
  <si>
    <t>תכנון והסדרים</t>
  </si>
  <si>
    <t>12.1</t>
  </si>
  <si>
    <t>ביצוע מדידות באתר, תכנון וסימון תוואי מקטעי החפירה, מיקומי גובים וארונות ע"י מודד, כולל סיור עם מנהל העבודה לאחר ביצוע סקר תשתיות</t>
  </si>
  <si>
    <t>12.2</t>
  </si>
  <si>
    <t>איתור וסימון בלבד של תשתיות באתר על הקרקע למקטע חפירה עד 150 מטר</t>
  </si>
  <si>
    <t>12.3</t>
  </si>
  <si>
    <t>מדידות והכנת קבצי אוטוקאד עבור מקטע, מותנה בקבלת קבצי אוטוקאד מקור מהלקוח</t>
  </si>
  <si>
    <t>12.6</t>
  </si>
  <si>
    <t>בדיקות דיטקטור לזיהוי תשתיות קיימות בשטח</t>
  </si>
  <si>
    <t>חפירה/חריצה/חציבה תעלות תקשורת</t>
  </si>
  <si>
    <t>12.7</t>
  </si>
  <si>
    <t>12.8</t>
  </si>
  <si>
    <t>12.9</t>
  </si>
  <si>
    <t>ביצוע חפירה/חריצה במשטח אספלט (כולל החזרת המצב לקדמותו), החפירה/חריצה כוללת: חפירה/חציבה/חריצה עד 1 מ' וברוחב עד 60 ס"מ. מילוי החפיר בחול/מצע סוג א' (החלפה מלאה) בהתאם להוראות העירייה כולל בדיקת מעבדה ל 98% הידוק במקומות הנדרשים בהתאם לתוכנית חתך, כולל תיקון כביש/מדרכה בכל סוגי הריצוף כולל פינוי פסולת</t>
  </si>
  <si>
    <t>12.10</t>
  </si>
  <si>
    <t>12.11</t>
  </si>
  <si>
    <t>12.12</t>
  </si>
  <si>
    <t>קידוח אופקי בכל שיטה שהיא כולל החדרת עד 4 צינורות יק"ע 11 בקוטר עד 50 מ"מ לרבות חפירת הבור בשני צדדים, הידוק, כיסוי והחזרת המצב לקדמותו</t>
  </si>
  <si>
    <t>קידוח אופקי בכל שיטה שהיא כולל החדרת עד 4 צינורות פוליאתילן בקוטר עד 63 מ"מ לרבות חפירת הבור בשני צדדים, הידוק, כיסוי והחזרת המצב לקדמותו</t>
  </si>
  <si>
    <t>קידוח אופקי בכל שיטה שהיא כולל החדרת עד 4 צינורות פוליאתילן בקוטר עד 110 מ"מ לרבות חפירת הבור בשני צדדים, הידוק, כיסוי והחזרת המצב לקדמותו</t>
  </si>
  <si>
    <t>חריצת טרנצ'ר/מיקרוטרנצ'ר בכל תוואי. המחיר כולל את כל הדרוש לרבות אספקה והנחת צנרת FLATLINER או שו"ע מאושר בקוטר חיצוני עד 16 מ"מ, בעומק של 20 עד 60 ס"מ וברוחב של 5 עד 20 ס"מ, פינוי החומר החפור מהחריץ החפור בעזרת שואב ופינוי החומר החפור לאתר פינוי פסולת מורשה, פריסת סיב אופטי וכבל חשמל בתוך הצנרת באמצעות נשיפה או בכל דרך אחרת, איטום החריץ בתם התהליך</t>
  </si>
  <si>
    <t>כבל סימון מתכתי להנחה בחפיר , לזיהוי עתידי של מיקום התשתיות</t>
  </si>
  <si>
    <t>פרק 13</t>
  </si>
  <si>
    <t>פרק 14</t>
  </si>
  <si>
    <t>14.1</t>
  </si>
  <si>
    <t>קונזולה 3 עד 6 מטר</t>
  </si>
  <si>
    <t>14.2</t>
  </si>
  <si>
    <t>עמוד 3 עד 4 מטר</t>
  </si>
  <si>
    <t>14.3</t>
  </si>
  <si>
    <t>תורן 6 מטר</t>
  </si>
  <si>
    <t>14.4</t>
  </si>
  <si>
    <t>תורן 9 מטר</t>
  </si>
  <si>
    <t>14.5</t>
  </si>
  <si>
    <t>תורן 15 מטר</t>
  </si>
  <si>
    <t>14.6</t>
  </si>
  <si>
    <t>התקן להנמכת מצלמה</t>
  </si>
  <si>
    <t>פרק 15</t>
  </si>
  <si>
    <t>15.1</t>
  </si>
  <si>
    <t>15.2</t>
  </si>
  <si>
    <t>הספק יבצע ויספק תכנון ראשוני (PDR) להתקנת כלל הציוד והמערכות המוצעות, תוך התחשבות בשיקולי תחזוקה ותפעול, הנדסת אנוש, שיקולי רזרבה וגידול עתידי וכן צרכי הציוד שיותקן במסדים ובחדרים השונים. יש לאשר את שלבי התכנון לפני ההתקנה.</t>
  </si>
  <si>
    <t>15.3</t>
  </si>
  <si>
    <t>הספק יבצע ויספק תכנון מפורט (CDR) להתקנת כלל הציוד והמערכות המוצעות, תוך התחשבות בשיקולי תחזוקה ותפעול, הנדסת אנוש, שיקולי רזרבה וגידול עתידי וכן צרכי הציוד שיותקן במסדים ובחדרים השונים. יש לאשר את שלבי התכנון לפני ההתקנה.</t>
  </si>
  <si>
    <t>15.4</t>
  </si>
  <si>
    <t xml:space="preserve">הכנת תיעוד מלא של כל המערכות המותקנות - AS-MADE, כולל מפות רשת וכל הנדרש במערכת השו"ב. התתיעוד יוגש ממוחשב וכן שלושה תיקים מודפסים כתוכניות ומידע מלא ומפורט הכולל הסברים מפורטים על צורת תפעול המערכת כולל עדכון מפות ה- GIS העירוניות בתוואי החפירה ומיקומי האנטנות וכיוצ"ב. </t>
  </si>
  <si>
    <t>15.5</t>
  </si>
  <si>
    <t>שעות עבודת יום למתקין תקשורת / תשתית לביצוע עבודות אחזקה ועבודות אשר אינן מופיעות בכתב הכמויות ואשר ניתן אישור בכתב לביצועם מראש על ידי הלקוח.</t>
  </si>
  <si>
    <t>ש"ע</t>
  </si>
  <si>
    <t>שעות עבודת יום לטכנאי תקשורת / תשתית לביצוע עבודות אחזקה ועבודות אשר אינן מופיעות בכתב הכמויות ואשר ניתן אישור בכתב לביצועם מראש על ידי הלקוח.</t>
  </si>
  <si>
    <t>שעות עבודת לילה למתקין תקשורת / תשתית לביצוע עבודות אחזקה ועבודות אשר אינן מופיעות בכתב הכמויות ואשר ניתן אישור בכתב לביצועם מראש על ידי הלקוח.</t>
  </si>
  <si>
    <t>שעות עבודת לילה לטכנאי תקשורת / תשתית לביצוע עבודות אחזקה ועבודות אשר אינן מופיעות בכתב הכמויות ואשר ניתן אישור בכתב לביצועם מראש על ידי הלקוח.</t>
  </si>
  <si>
    <t>במת הרמה ליום עבודה</t>
  </si>
  <si>
    <t>סה"כ מצטבר ללא מע"מ</t>
  </si>
  <si>
    <t>סה"כ לפרק 1: תכנת ניהול ווידאו</t>
  </si>
  <si>
    <t>עבור INDOOR</t>
  </si>
  <si>
    <t>עבור OUTDOOR</t>
  </si>
  <si>
    <t>שעות עבודת מפתח תוכנה בעל כישורים והכשרה המתאימה למתן עזרה ותמיכה לכל גורם צג לצורך יצירת ממשק בין המערכות המסופקות במסגרת מכרז זה לבין מערכות ותוכנות  צג ג</t>
  </si>
  <si>
    <t>אספקה והתקנת צינור פלסטי (PVC) קשיח בקוטר עד 50 מ"מ כבה מאליו להשחלת כבלי חשמל ו/או תקשורת, כולל כל הקופסאות וחומרי העזר הנדרשים</t>
  </si>
  <si>
    <t xml:space="preserve">אספקה והתקנת צינור מריכף כבה מאליו 16 מ'מ כולל שלות  ואביזרי חיבור </t>
  </si>
  <si>
    <t xml:space="preserve">אספקה והתקנת צינור מריכף כבה מאליו 29 מ'מ כולל שלות  ואביזרי חיבור </t>
  </si>
  <si>
    <t xml:space="preserve">אספקה והתקנת צינור מריכף כבה מאליו 36 מ'מ כולל שלות  ואביזרי חיבור </t>
  </si>
  <si>
    <t xml:space="preserve">אספקה והתקנת צינור מריכף כבה מאליו 50 מ'מ כולל שלות  ואביזרי חיבור </t>
  </si>
  <si>
    <t>אספקה והתקנת צינור מפוליאטילן בקוטר עד 75 מ"מ, יק"ע 13.5 לפי תקן בזק לתקשורת, עם שכבת סיליקור פנימית, הצינור עם פסי סימון בצבע כנדרש לפי סוג המערכת שבתכנון, כולל חוט נילון שזור 8 מ"מ, עבור סיבים אופטיים או תקשורת</t>
  </si>
  <si>
    <t>אספקה והתקנת צינור פלסטי שרשורי גמיש דו שכבתי קוטר 75 מ"מ דגם "מגנום" או "קוברה גמיש" או שווה איכות מאושר, עם חוט משיכה מניילון שזור בקוטר 8 מ"מ וחיבורים אטומים בין הצינורות</t>
  </si>
  <si>
    <t xml:space="preserve"> אספקה והתקנת תעלת מתכת מגולוונת בגודל עד 60*40 מ"מ כולל חיתוכים וכיפופים נדרשים, כולל מכסה. כולל אביזרי מעבר, פינות, פיצול וסיומות. הברגות כל 40 ס"מ.</t>
  </si>
  <si>
    <t>אספקה והתקנת צינור פלדה מגולוון</t>
  </si>
  <si>
    <t>אספקה והתקנת צינור תק"ק בקוטר 6" עם עובי דופן 8 מ"מ כולל חוט משיכה בעובי 8 מ"מ</t>
  </si>
  <si>
    <t>אספקה והתקנת צינור תק"ק בקוטר 4" עם עובי דופן 8 מ"מ כולל חוט משיכה בעובי 8 מ"מ</t>
  </si>
  <si>
    <t>אספקה והתקנת קיט הכולל: כבל מתיחה מפלדה, ווי עגינה, לולאות וברגי מתיחה, באורך עד 30 מטר.</t>
  </si>
  <si>
    <t>אספקה והתקנת קיט הכולל: כבל מתיחה מפלדה, ווי עגינה, לולאות וברגי מתיחה, באורך עד 100 מטר.</t>
  </si>
  <si>
    <t>אספקה והתקנת קיט הכולל: כבל מתיחה מפלדה, ווי עגינה, לולאות וברגי מתיחה, באורך עד 50 מטר.</t>
  </si>
  <si>
    <t>אספקה והתקנת קיט הכולל: כבל מתיחה מפלדה, ווי עגינה, לולאות וברגי מתיחה, באורך עד 150 מטר.</t>
  </si>
  <si>
    <t>ביצוע חפירה/חריצה בריצוף אבן משתלבת (כולל החזרת המצב לקדמותו), החפירה/חריצה כוללת: חפירה/חציבה/חריצה עד 1 מ' וברוחב עד 60 ס"מ. מילוי החפיר בחול/מצע סוג א' (החלפה מלאה) בהתאם להוראות העירייה כולל בדיקת מעבדה ל 98% הידוק במקומות הנדרשים בהתאם לתוכנית חתך, כולל תיקון כביש/מדרכה בכל סוגי הריצוף כולל פינוי פסולת</t>
  </si>
  <si>
    <t>סה"כ כמות</t>
  </si>
  <si>
    <t>חומרת שרת כולל סביבת VM ומערך DR בתצורת Active/Active</t>
  </si>
  <si>
    <t>מודול לוח מכוונים (Dashboard)</t>
  </si>
  <si>
    <t>מודול ניהול ישויות</t>
  </si>
  <si>
    <t>מודול הנגשת מידע</t>
  </si>
  <si>
    <t>מודול הפצת הודעות</t>
  </si>
  <si>
    <r>
      <t xml:space="preserve">אספקה, התקנה, בדיקה, סימון ושילוט, נקודת תקשורת </t>
    </r>
    <r>
      <rPr>
        <b/>
        <u/>
        <sz val="12"/>
        <rFont val="David"/>
        <family val="2"/>
      </rPr>
      <t>פנים</t>
    </r>
    <r>
      <rPr>
        <sz val="12"/>
        <rFont val="David"/>
        <family val="2"/>
        <charset val="177"/>
      </rPr>
      <t xml:space="preserve"> 10G CAT 6A הכוללת אספקה והתקנה של כבל CAT-</t>
    </r>
    <r>
      <rPr>
        <u/>
        <sz val="12"/>
        <rFont val="David"/>
        <family val="2"/>
        <charset val="177"/>
      </rPr>
      <t>7A 1200MHZ 4*2*22#</t>
    </r>
    <r>
      <rPr>
        <sz val="12"/>
        <rFont val="David"/>
        <family val="2"/>
        <charset val="177"/>
      </rPr>
      <t xml:space="preserve">, </t>
    </r>
    <r>
      <rPr>
        <u/>
        <sz val="12"/>
        <rFont val="David"/>
        <family val="2"/>
        <charset val="177"/>
      </rPr>
      <t>סיכוך רשת  55%,</t>
    </r>
    <r>
      <rPr>
        <sz val="12"/>
        <rFont val="David"/>
        <family val="2"/>
        <charset val="177"/>
      </rPr>
      <t xml:space="preserve"> באורך עד 50 מטר, שקע קצה RJ45 בשני קצוות הכבל (שקע/פנל), כולל חלק יחסי בפנל הניתוב, בעל הסמכה לתקן CAT6A כולל קופסה מודולרית עה"ע/תה"ט והשלמת צנרת/תיעול כנדרש</t>
    </r>
  </si>
  <si>
    <r>
      <t xml:space="preserve">אספקה, התקנה, בדיקה, סימון ושילוט, נקודת תקשורת </t>
    </r>
    <r>
      <rPr>
        <b/>
        <u/>
        <sz val="12"/>
        <rFont val="David"/>
        <family val="2"/>
      </rPr>
      <t>פנים</t>
    </r>
    <r>
      <rPr>
        <sz val="12"/>
        <rFont val="David"/>
        <family val="2"/>
        <charset val="177"/>
      </rPr>
      <t xml:space="preserve"> 10G CAT 6A הכוללת אספקה והתקנה של כבל CAT-</t>
    </r>
    <r>
      <rPr>
        <u/>
        <sz val="12"/>
        <rFont val="David"/>
        <family val="2"/>
        <charset val="177"/>
      </rPr>
      <t>7A 1200MHZ 4*2*22#</t>
    </r>
    <r>
      <rPr>
        <sz val="12"/>
        <rFont val="David"/>
        <family val="2"/>
        <charset val="177"/>
      </rPr>
      <t xml:space="preserve">, </t>
    </r>
    <r>
      <rPr>
        <u/>
        <sz val="12"/>
        <rFont val="David"/>
        <family val="2"/>
        <charset val="177"/>
      </rPr>
      <t>סיכוך רשת  55%,</t>
    </r>
    <r>
      <rPr>
        <sz val="12"/>
        <rFont val="David"/>
        <family val="2"/>
        <charset val="177"/>
      </rPr>
      <t xml:space="preserve"> באורך עד 90 מטר, שקע קצה RJ45 בשני קצוות הכבל (שקע/פנל), כולל חלק יחסי בפנל הניתוב, בעל הסמכה לתקן CAT6A כולל קופסה מודולרית עה"ע/תה"ט והשלמת צנרת/תיעול כנדרש</t>
    </r>
  </si>
  <si>
    <r>
      <t xml:space="preserve">אספקה, התקנה, בדיקה, סימון ושילוט, נקודת תקשורת </t>
    </r>
    <r>
      <rPr>
        <b/>
        <u/>
        <sz val="12"/>
        <rFont val="David"/>
        <family val="2"/>
      </rPr>
      <t>חוץ</t>
    </r>
    <r>
      <rPr>
        <sz val="12"/>
        <rFont val="David"/>
        <family val="2"/>
        <charset val="177"/>
      </rPr>
      <t xml:space="preserve"> 10G CAT 6A הכוללת אספקה והתקנה של כבל CAT-</t>
    </r>
    <r>
      <rPr>
        <u/>
        <sz val="12"/>
        <rFont val="David"/>
        <family val="2"/>
        <charset val="177"/>
      </rPr>
      <t>7A 1200MHZ 4*2*22#</t>
    </r>
    <r>
      <rPr>
        <sz val="12"/>
        <rFont val="David"/>
        <family val="2"/>
      </rPr>
      <t xml:space="preserve">, </t>
    </r>
    <r>
      <rPr>
        <u/>
        <sz val="12"/>
        <rFont val="David"/>
        <family val="2"/>
      </rPr>
      <t>סיכוך רשת  55%</t>
    </r>
    <r>
      <rPr>
        <sz val="12"/>
        <rFont val="David"/>
        <family val="2"/>
        <charset val="177"/>
      </rPr>
      <t>, משוריין, באורך עד 50 מטר, שקע קצה RJ45 בקופסת IP66 (מחיר הקופסא יהיה כלול  במחיר הנקודה) ושקע כנ"ל בצד הפנל כולל חלקי יחסי בפנל הניתוב, בעל הסמכה לתקן CAT6A כולל השלמת צנרת/תיעול כנדרש.</t>
    </r>
  </si>
  <si>
    <r>
      <t xml:space="preserve">אספקה, התקנה, בדיקה, סימון ושילוט, נקודת תקשורת </t>
    </r>
    <r>
      <rPr>
        <b/>
        <u/>
        <sz val="12"/>
        <rFont val="David"/>
        <family val="2"/>
      </rPr>
      <t>חוץ</t>
    </r>
    <r>
      <rPr>
        <sz val="12"/>
        <rFont val="David"/>
        <family val="2"/>
        <charset val="177"/>
      </rPr>
      <t xml:space="preserve"> 10G CAT 6A הכוללת אספקה והתקנה של כבל CAT-</t>
    </r>
    <r>
      <rPr>
        <u/>
        <sz val="12"/>
        <rFont val="David"/>
        <family val="2"/>
        <charset val="177"/>
      </rPr>
      <t>7A 1200MHZ 4*2*22#</t>
    </r>
    <r>
      <rPr>
        <sz val="12"/>
        <rFont val="David"/>
        <family val="2"/>
      </rPr>
      <t xml:space="preserve">, </t>
    </r>
    <r>
      <rPr>
        <u/>
        <sz val="12"/>
        <rFont val="David"/>
        <family val="2"/>
      </rPr>
      <t>סיכוך רשת  55%</t>
    </r>
    <r>
      <rPr>
        <sz val="12"/>
        <rFont val="David"/>
        <family val="2"/>
        <charset val="177"/>
      </rPr>
      <t>, משוריין, באורך עד 90 מטר, שקע קצה RJ45 בקופסת IP66 (מחיר הקופסא יהיה כלול  במחיר הנקודה) ושקע כנ"ל בצד הפנל כולל חלקי יחסי בפנל הניתוב, בעל הסמכה לתקן CAT6A כולל השלמת צנרת/תיעול כנדרש.</t>
    </r>
  </si>
  <si>
    <t>הערה: מחיר הסיבים מכל סוג יכלול את עלות בדיקות הסיב (OTDR ומד ניחות, כולל הגשת דו"ח בדיקות מלא).</t>
  </si>
  <si>
    <r>
      <t xml:space="preserve">אספקה והתקנת כבל אופטי </t>
    </r>
    <r>
      <rPr>
        <b/>
        <u/>
        <sz val="11"/>
        <color theme="1"/>
        <rFont val="Calibri"/>
        <family val="2"/>
        <scheme val="minor"/>
      </rPr>
      <t>להתקנה חיצונית</t>
    </r>
    <r>
      <rPr>
        <sz val="11"/>
        <color theme="1"/>
        <rFont val="Calibri"/>
        <family val="2"/>
        <charset val="177"/>
        <scheme val="minor"/>
      </rPr>
      <t xml:space="preserve"> 6 סיבים SM בקוטר 9 מקרון בתצורת TIGHT BUFFER כולל חיזוקי כבלר ומעטה חיצוני HFFR </t>
    </r>
  </si>
  <si>
    <r>
      <t xml:space="preserve">אספקה והתקנת כבל אופטי </t>
    </r>
    <r>
      <rPr>
        <b/>
        <u/>
        <sz val="11"/>
        <color theme="1"/>
        <rFont val="Calibri"/>
        <family val="2"/>
        <scheme val="minor"/>
      </rPr>
      <t>להתקנה חיצונית</t>
    </r>
    <r>
      <rPr>
        <sz val="11"/>
        <color theme="1"/>
        <rFont val="Calibri"/>
        <family val="2"/>
        <charset val="177"/>
        <scheme val="minor"/>
      </rPr>
      <t xml:space="preserve"> 12 סיבים SM בקוטר 9 מקרון בתצורת TIGHT BUFFER כולל חיזוקי כבלר ומעטה חיצוני HFFR </t>
    </r>
  </si>
  <si>
    <r>
      <t xml:space="preserve">אספקה והתקנת כבל אופטי </t>
    </r>
    <r>
      <rPr>
        <b/>
        <u/>
        <sz val="11"/>
        <color theme="1"/>
        <rFont val="Calibri"/>
        <family val="2"/>
        <scheme val="minor"/>
      </rPr>
      <t>להתקנה חיצונית</t>
    </r>
    <r>
      <rPr>
        <sz val="11"/>
        <color theme="1"/>
        <rFont val="Calibri"/>
        <family val="2"/>
        <charset val="177"/>
        <scheme val="minor"/>
      </rPr>
      <t xml:space="preserve"> 24 סיבים SM בקוטר 9 מקרון בתצורת TIGHT BUFFER כולל חיזוקי כבלר ומעטה חיצוני HFFR </t>
    </r>
  </si>
  <si>
    <r>
      <t xml:space="preserve">אספקה והתקנת כבל אופטי </t>
    </r>
    <r>
      <rPr>
        <b/>
        <u/>
        <sz val="11"/>
        <color theme="1"/>
        <rFont val="Calibri"/>
        <family val="2"/>
        <scheme val="minor"/>
      </rPr>
      <t>להתקנה חיצונית</t>
    </r>
    <r>
      <rPr>
        <sz val="11"/>
        <color theme="1"/>
        <rFont val="Calibri"/>
        <family val="2"/>
        <charset val="177"/>
        <scheme val="minor"/>
      </rPr>
      <t xml:space="preserve"> 48 סיבים SM בקוטר 9 מקרון בתצורת TIGHT BUFFER כולל חיזוקי כבלר ומעטה חיצוני HFFR </t>
    </r>
  </si>
  <si>
    <r>
      <t xml:space="preserve">אספקה והתקנת כבל אופטי </t>
    </r>
    <r>
      <rPr>
        <b/>
        <u/>
        <sz val="11"/>
        <color theme="1"/>
        <rFont val="Calibri"/>
        <family val="2"/>
        <scheme val="minor"/>
      </rPr>
      <t>להתקנה חיצונית</t>
    </r>
    <r>
      <rPr>
        <sz val="11"/>
        <color theme="1"/>
        <rFont val="Calibri"/>
        <family val="2"/>
        <charset val="177"/>
        <scheme val="minor"/>
      </rPr>
      <t xml:space="preserve"> 96 סיבים SM בקוטר 9 מקרון בתצורת TIGHT BUFFER כולל חיזוקי כבלר ומעטה חיצוני HFFR </t>
    </r>
  </si>
  <si>
    <t>אספקה והתקנה של קלוז'ר אופטי עד 24 סיב כולל ריתוך הסיבים</t>
  </si>
  <si>
    <t>אספקה והתקנה של קלוז'ר אופטי עד 48 סיב כולל ריתוך הסיבים</t>
  </si>
  <si>
    <r>
      <t xml:space="preserve">אספקה והתקנת כבל מתח 3X1.5 ממ"ר מסוג "N2XY", בידוד "XLPE" </t>
    </r>
    <r>
      <rPr>
        <b/>
        <u/>
        <sz val="11"/>
        <color theme="1"/>
        <rFont val="Calibri"/>
        <family val="2"/>
        <scheme val="minor"/>
      </rPr>
      <t>להתקנה חיצונית</t>
    </r>
    <r>
      <rPr>
        <sz val="11"/>
        <color theme="1"/>
        <rFont val="Calibri"/>
        <family val="2"/>
        <charset val="177"/>
        <scheme val="minor"/>
      </rPr>
      <t xml:space="preserve"> - NYY</t>
    </r>
  </si>
  <si>
    <t>כבל הארכה 16 ממ"ר כולל נעלי כבל</t>
  </si>
  <si>
    <t>פרק 1: תכנת ניהול ווידאו</t>
  </si>
  <si>
    <t xml:space="preserve">סה"כ לפרק 3: מצלמות IP </t>
  </si>
  <si>
    <t xml:space="preserve">פרק 3: מצלמות IP </t>
  </si>
  <si>
    <t>24</t>
  </si>
  <si>
    <t>תוכנת הפעלת אינטרקום להתקנה בשרת חיצוני</t>
  </si>
  <si>
    <t>שלוחת בקרה בעלת צג מגע</t>
  </si>
  <si>
    <t>שלוחה לחצן אחד במארז אנטי ואנדאלי</t>
  </si>
  <si>
    <t>שלוחה לחצן אחד במארז אנטי ואנדאלי כולל מצלמת IP</t>
  </si>
  <si>
    <t>שלוחה לחצן אחד כולל בעלת תקן נגישות במארז אנטי ואנדלי</t>
  </si>
  <si>
    <t>שופר כריזה IP , W10 עובד POE</t>
  </si>
  <si>
    <t>30</t>
  </si>
  <si>
    <t>34</t>
  </si>
  <si>
    <t>35</t>
  </si>
  <si>
    <t>36</t>
  </si>
  <si>
    <t>37</t>
  </si>
  <si>
    <t>רישיון להפעלת שלוחה בשרת</t>
  </si>
  <si>
    <r>
      <t xml:space="preserve">ארון  שרתים ותקשורת </t>
    </r>
    <r>
      <rPr>
        <sz val="11"/>
        <color indexed="8"/>
        <rFont val="Calibri"/>
        <family val="2"/>
        <scheme val="minor"/>
      </rPr>
      <t>42-48U להתקנה פנימית</t>
    </r>
  </si>
  <si>
    <r>
      <t xml:space="preserve">ערכת הארקה </t>
    </r>
    <r>
      <rPr>
        <sz val="11"/>
        <color indexed="8"/>
        <rFont val="Calibri"/>
        <family val="2"/>
        <scheme val="minor"/>
      </rPr>
      <t xml:space="preserve">לארון הערכה תכלול פס חיבורים יעודי כולל ברגיי חיבורים וצמות חיבור מכבל הארקה 16 ממ"ר גמיש לכל אביזרי הארון וכל הציודים בו, חיבור בתצורת כוכב מפס החיבורים לציוד. </t>
    </r>
  </si>
  <si>
    <t>פרק 16</t>
  </si>
  <si>
    <t>פרק 17</t>
  </si>
  <si>
    <t>פרק 18</t>
  </si>
  <si>
    <t>פרק 19</t>
  </si>
  <si>
    <t>פרק 19: שרות לאתרים קיימים שלא בוצעו במסגרת המכרז</t>
  </si>
  <si>
    <t>סה"כ לפרק 19: שרות לאתרים קיימים שלא בוצעו במסגרת המכרז</t>
  </si>
  <si>
    <t>5.4</t>
  </si>
  <si>
    <t>5.7</t>
  </si>
  <si>
    <t>5.8</t>
  </si>
  <si>
    <t>5.9</t>
  </si>
  <si>
    <t>5.10</t>
  </si>
  <si>
    <t>5.11</t>
  </si>
  <si>
    <t>5.12</t>
  </si>
  <si>
    <t>5.13</t>
  </si>
  <si>
    <t>5.14</t>
  </si>
  <si>
    <t>12.4</t>
  </si>
  <si>
    <t>12.5</t>
  </si>
  <si>
    <t>13.1</t>
  </si>
  <si>
    <t>13.2</t>
  </si>
  <si>
    <t>13.3</t>
  </si>
  <si>
    <t>13.4</t>
  </si>
  <si>
    <t>13.5</t>
  </si>
  <si>
    <t>13.6</t>
  </si>
  <si>
    <t>13.7</t>
  </si>
  <si>
    <t>13.8</t>
  </si>
  <si>
    <t>13.9</t>
  </si>
  <si>
    <t>13.10</t>
  </si>
  <si>
    <t>13.11</t>
  </si>
  <si>
    <t>13.12</t>
  </si>
  <si>
    <t>14.7</t>
  </si>
  <si>
    <t>14.8</t>
  </si>
  <si>
    <t>14.9</t>
  </si>
  <si>
    <t>14.10</t>
  </si>
  <si>
    <t>14.11</t>
  </si>
  <si>
    <t>14.12</t>
  </si>
  <si>
    <t>14.13</t>
  </si>
  <si>
    <t>14.14</t>
  </si>
  <si>
    <t>14.15</t>
  </si>
  <si>
    <t>14.16</t>
  </si>
  <si>
    <t>14.17</t>
  </si>
  <si>
    <t>16.1</t>
  </si>
  <si>
    <t>16.2</t>
  </si>
  <si>
    <t>16.3</t>
  </si>
  <si>
    <t>16.4</t>
  </si>
  <si>
    <t>16.5</t>
  </si>
  <si>
    <t>17.1</t>
  </si>
  <si>
    <t>17.2</t>
  </si>
  <si>
    <t>17.3</t>
  </si>
  <si>
    <t>17.4</t>
  </si>
  <si>
    <t>17.5</t>
  </si>
  <si>
    <t>17.6</t>
  </si>
  <si>
    <t>18.2</t>
  </si>
  <si>
    <t>18.3</t>
  </si>
  <si>
    <t>18.4</t>
  </si>
  <si>
    <t>18.5</t>
  </si>
  <si>
    <t>18.6</t>
  </si>
  <si>
    <t>18.7</t>
  </si>
  <si>
    <t>18.8</t>
  </si>
  <si>
    <t>18.9</t>
  </si>
  <si>
    <t>18.10</t>
  </si>
  <si>
    <t>19.2</t>
  </si>
  <si>
    <t>19.1</t>
  </si>
  <si>
    <t>19.3</t>
  </si>
  <si>
    <r>
      <t>אספקה והתקנת צינור מתכת שרשורי בקוטר עד 23 מ"מ מצופה ב-</t>
    </r>
    <r>
      <rPr>
        <sz val="11"/>
        <color indexed="8"/>
        <rFont val="Calibri"/>
        <family val="2"/>
        <scheme val="minor"/>
      </rPr>
      <t>PVC</t>
    </r>
    <r>
      <rPr>
        <sz val="12"/>
        <color indexed="8"/>
        <rFont val="David"/>
        <family val="2"/>
        <charset val="177"/>
      </rPr>
      <t xml:space="preserve"> </t>
    </r>
    <r>
      <rPr>
        <sz val="11"/>
        <color indexed="8"/>
        <rFont val="Calibri"/>
        <family val="2"/>
        <scheme val="minor"/>
      </rPr>
      <t>שחור עמיד לקרינת UV הצינור יסתיים בסיומות תקניות מוברגות "מופות"</t>
    </r>
  </si>
  <si>
    <r>
      <t xml:space="preserve">אספקה והתקנת תעלת </t>
    </r>
    <r>
      <rPr>
        <sz val="11"/>
        <color indexed="8"/>
        <rFont val="Times New Roman"/>
        <family val="1"/>
      </rPr>
      <t>PVC</t>
    </r>
    <r>
      <rPr>
        <sz val="12"/>
        <color indexed="8"/>
        <rFont val="David"/>
        <family val="2"/>
      </rPr>
      <t xml:space="preserve">  </t>
    </r>
    <r>
      <rPr>
        <sz val="11"/>
        <color indexed="8"/>
        <rFont val="Calibri"/>
        <family val="2"/>
        <scheme val="minor"/>
      </rPr>
      <t>במידות 30 * 15 מ"מ כולל חיזוקים סופיים ואביזרים נדרשים, כולל מכסה.</t>
    </r>
  </si>
  <si>
    <r>
      <t xml:space="preserve">אספקה והתקנת תעלת </t>
    </r>
    <r>
      <rPr>
        <sz val="11"/>
        <color indexed="8"/>
        <rFont val="Times New Roman"/>
        <family val="1"/>
      </rPr>
      <t>PVC</t>
    </r>
    <r>
      <rPr>
        <sz val="12"/>
        <color indexed="8"/>
        <rFont val="David"/>
        <family val="2"/>
      </rPr>
      <t xml:space="preserve"> </t>
    </r>
    <r>
      <rPr>
        <sz val="11"/>
        <color indexed="8"/>
        <rFont val="Calibri"/>
        <family val="2"/>
        <scheme val="minor"/>
      </rPr>
      <t xml:space="preserve"> במידות 60 * 40 מ"מ כולל חיזוקים סופיים ואביזרים נדרשים, כולל מכסה</t>
    </r>
  </si>
  <si>
    <r>
      <t xml:space="preserve">אספקה והתקנת תעלת </t>
    </r>
    <r>
      <rPr>
        <sz val="11"/>
        <color indexed="8"/>
        <rFont val="Times New Roman"/>
        <family val="1"/>
      </rPr>
      <t>PVC</t>
    </r>
    <r>
      <rPr>
        <sz val="12"/>
        <color indexed="8"/>
        <rFont val="David"/>
        <family val="2"/>
      </rPr>
      <t xml:space="preserve">  </t>
    </r>
    <r>
      <rPr>
        <sz val="11"/>
        <color indexed="8"/>
        <rFont val="Calibri"/>
        <family val="2"/>
        <scheme val="minor"/>
      </rPr>
      <t>במידות 120 * 60 מ"מ כולל חיזוקים סופיים ואביזרים נדרשים, כולל מכסה.</t>
    </r>
  </si>
  <si>
    <r>
      <t xml:space="preserve">אספקה והתקנת תעלת </t>
    </r>
    <r>
      <rPr>
        <sz val="11"/>
        <color indexed="8"/>
        <rFont val="Times New Roman"/>
        <family val="1"/>
      </rPr>
      <t>PVC</t>
    </r>
    <r>
      <rPr>
        <sz val="12"/>
        <color indexed="8"/>
        <rFont val="David"/>
        <family val="2"/>
      </rPr>
      <t xml:space="preserve">  </t>
    </r>
    <r>
      <rPr>
        <sz val="11"/>
        <color indexed="8"/>
        <rFont val="Calibri"/>
        <family val="2"/>
        <scheme val="minor"/>
      </rPr>
      <t>במידות 120 * 100 מ"מ כולל חיזוקים סופיים ואביזרים נדרשים, כולל מכסה.</t>
    </r>
  </si>
  <si>
    <r>
      <t xml:space="preserve">אספקה והתקנת תעלת </t>
    </r>
    <r>
      <rPr>
        <sz val="11"/>
        <color indexed="8"/>
        <rFont val="Times New Roman"/>
        <family val="1"/>
      </rPr>
      <t>PVC</t>
    </r>
    <r>
      <rPr>
        <sz val="12"/>
        <color indexed="8"/>
        <rFont val="David"/>
        <family val="2"/>
      </rPr>
      <t xml:space="preserve"> </t>
    </r>
    <r>
      <rPr>
        <sz val="11"/>
        <color indexed="8"/>
        <rFont val="Calibri"/>
        <family val="2"/>
        <scheme val="minor"/>
      </rPr>
      <t xml:space="preserve"> במידות 300 * 100 מ"מ כולל חיזוקים סופיים ואביזרים נדרשים, כולל מכסה.</t>
    </r>
  </si>
  <si>
    <r>
      <t xml:space="preserve">אספקה והנחת צנרת  50 מ"מ </t>
    </r>
    <r>
      <rPr>
        <sz val="11"/>
        <rFont val="Calibri"/>
        <family val="2"/>
        <scheme val="minor"/>
      </rPr>
      <t>HDPE יק"ע 13.5 בכל סוג של חפירה</t>
    </r>
  </si>
  <si>
    <r>
      <t xml:space="preserve">אספקה והנחת צנרת  50 מ"מ </t>
    </r>
    <r>
      <rPr>
        <sz val="11"/>
        <rFont val="Calibri"/>
        <family val="2"/>
        <scheme val="minor"/>
      </rPr>
      <t>HDPE יק"ע 11 בכל סוג של חפירה</t>
    </r>
  </si>
  <si>
    <r>
      <t xml:space="preserve">אספקה והנחת צנרת  75 מ"מ </t>
    </r>
    <r>
      <rPr>
        <sz val="11"/>
        <rFont val="Calibri"/>
        <family val="2"/>
        <scheme val="minor"/>
      </rPr>
      <t>HDPE יק"ע 13.5 בכל סוג של חפירה</t>
    </r>
  </si>
  <si>
    <r>
      <t xml:space="preserve">ביצוע חפירה/חריצה בכורכר/אדמת בור </t>
    </r>
    <r>
      <rPr>
        <sz val="11"/>
        <rFont val="Calibri"/>
        <family val="2"/>
        <scheme val="minor"/>
      </rPr>
      <t>(כולל החזרת המצב לקדמותו), החפירה/חריצה כוללת: חפירה/חריצה בעומק עד 1 מ' וברוחב עד 60 ס"מ, מילוי החפיר בחומר מילוי כולל בדיקת מעבדה ל 98% הידוק במקומות הנדרשים בהתאם לתוכנית חתך כולל פינוי פסולת</t>
    </r>
  </si>
  <si>
    <t>הערה: מחיר כל הקונזולות, עמודים או תרנים יכלול מותחנים בכל עובי ו/או סוג נדרש.
מחיר התרנים יכלול אישור קונסטרוקטור לעמוד, לביסוס ולהתקנה</t>
  </si>
  <si>
    <t>EX2300 24-port 10/100/1000BaseT PoE+, 4 x 1/10G SFP/SFP+ (optics sold separately)</t>
  </si>
  <si>
    <t>מתג רשת תעשייתי כולל גיביק אופטי תואם למתג</t>
  </si>
  <si>
    <t>מתג רשת תעשייתי מוגן סייבר כולל גיביק אופטי תואם למתג</t>
  </si>
  <si>
    <t xml:space="preserve">ביצוע סקר אלחוט כולל לאתר, הכנת מפות רשת, תכנון הפתרון לישום מערכת האלחוט והגדרת המערכות הנדרשות, יישום הנתונים על גבי מערכת ה- GIS העירונית.  במסגרת הסקר יש לבדוק מבנה וצורת הקמת מערכת אלחוט באתר, כל אמצעי העזר הנדרשים לביצוע הסקר יסופקו ע"י הקבלן ובכלל זה  הפעלת מנוף וכל אמצעי אחר נדרש  לביצוע הסקר בצורה מושלמת.  </t>
  </si>
  <si>
    <t xml:space="preserve">אספקה, התקנה והפעלה מלאה של יחידת שידור קווית קומפלט, לשידור ב 2 מגה UPLOAD לכל הפחות למוקד. היחידה תכלול: דוחס, מודם קווי IPVPN, מאמ"ת, פס שקעים וכל אמצעי הנדרש לצורך הפעלה מושלמת, בכלל זה כל התאומים עם ספקי התשתית כדוגמת בזק או HOT, לקבלת קוו IPVPN וקבלת מודמים במתקנים, והשינויים הדרושים לצורך ההתקנה. המחיר המוצע לא יכלול את עלות הקו. </t>
  </si>
  <si>
    <t>חיבור נקודת חשמל חיצונית בשני צידי הקו (לוח חשמל כולל אספקת מאמ"תוצד ארון כולל שקע )</t>
  </si>
  <si>
    <t>העבודה תבוצע ע"י חשמלאי מוסמך</t>
  </si>
  <si>
    <r>
      <t xml:space="preserve">אספקה והתקנת כבל מתח 3X2.5 ממ"ר מסוג "N2XY", בידוד "XLPE" </t>
    </r>
    <r>
      <rPr>
        <b/>
        <u/>
        <sz val="11"/>
        <color theme="1"/>
        <rFont val="Calibri"/>
        <family val="2"/>
        <scheme val="minor"/>
      </rPr>
      <t>להתקנה חיצונית</t>
    </r>
    <r>
      <rPr>
        <sz val="11"/>
        <color theme="1"/>
        <rFont val="Calibri"/>
        <family val="2"/>
        <charset val="177"/>
        <scheme val="minor"/>
      </rPr>
      <t xml:space="preserve"> - NYY</t>
    </r>
  </si>
  <si>
    <t>ארון תקשורת 10-20U בתליה "19, 60-80 ס"מ עומק 80 ס"מ הארון יכלול דפנות צד ודלת קידמית מחוררת, אוזניות למנעול תליה.</t>
  </si>
  <si>
    <t xml:space="preserve">אספקה והתקנת צינור מריכף כבה מאליו 25 מ'מ כולל שלות  ואביזרי חיבור </t>
  </si>
  <si>
    <t>38</t>
  </si>
  <si>
    <r>
      <rPr>
        <b/>
        <sz val="11"/>
        <color rgb="FFFF0000"/>
        <rFont val="Calibri"/>
        <family val="2"/>
        <scheme val="minor"/>
      </rPr>
      <t xml:space="preserve">כל רכיבי החומרה המוצע במערכת האינטרקום/כריזה כגון: רמקול שופר, מגברים, יחידות קצה, לחצנים וכו' יהיה מתוצרת אותו יצרן של מערכת האינטרקום/כריזה. </t>
    </r>
    <r>
      <rPr>
        <b/>
        <sz val="11"/>
        <color rgb="FF0000FF"/>
        <rFont val="Calibri"/>
        <family val="2"/>
        <scheme val="minor"/>
      </rPr>
      <t>מחיר המערכת על כלל מרכיביה יכלול את מחיר הרישיונות, חומרת שרתים, ספקים, מתאמים, הטמעה במערכת השו"ב וכל הדרוש לשם אספקה והתקנה מושלמת לרבות הטמעה, הפעלה, ליווי, הרצה ומסירה של המערכת באופן מלא ומושלם ולשביעות רצונה המלא של העירייה</t>
    </r>
  </si>
  <si>
    <t>תכנת שו"ב Hot Back Up עבור שרת ה system</t>
  </si>
  <si>
    <t>מודול דו"חות - לפי רישיון</t>
  </si>
  <si>
    <t>מנוע BI (מנוע לוגי וניתוח מידע) מובנה - לפי רישיון</t>
  </si>
  <si>
    <t xml:space="preserve">רישיון יחידת קצה (סנסורים) מנוטרת  עבור ממשק ה- API למערכות צד ג' כולל כל הנדרש להטמעה וההגדרה הנדרשת בשו"ב </t>
  </si>
  <si>
    <t>סה"כ לפרק 2: מערכות מחשוב למערכת ניהול וידאו</t>
  </si>
  <si>
    <t>פרק 2: מערכות מחשוב למערכת ניהול וידאו</t>
  </si>
  <si>
    <t xml:space="preserve">פיתוח ממשק ייעודי למערכת צד ג' על בסיס  SDK/ API  </t>
  </si>
  <si>
    <t>הערה: מחיר כל הפריטים המפורטים בכתב הכמויות לעיל יכלול את עלות האספקה, ההתקנה, ההפעלה, המתאמים וכל הדרוש לשם הפעלה מלאה ומושלמת של הרכיב או המכלול המפורט בכל סעיף וסעיף וכן בדיקות הקבלה ותקופת האחריות</t>
  </si>
  <si>
    <r>
      <t xml:space="preserve">אספקה והתקנת כבל אופטי 50 מיקרון 6 סיב MM OM4 </t>
    </r>
    <r>
      <rPr>
        <b/>
        <u/>
        <sz val="11"/>
        <color theme="1"/>
        <rFont val="Calibri"/>
        <family val="2"/>
        <scheme val="minor"/>
      </rPr>
      <t>להתקנה פנימית</t>
    </r>
    <r>
      <rPr>
        <sz val="11"/>
        <color theme="1"/>
        <rFont val="Calibri"/>
        <family val="2"/>
        <charset val="177"/>
        <scheme val="minor"/>
      </rPr>
      <t xml:space="preserve"> </t>
    </r>
  </si>
  <si>
    <r>
      <t xml:space="preserve">אספקה והתקנת כבל אופטי 50 מיקרון 12 סיב MM OM4 </t>
    </r>
    <r>
      <rPr>
        <b/>
        <u/>
        <sz val="11"/>
        <color theme="1"/>
        <rFont val="Calibri"/>
        <family val="2"/>
        <scheme val="minor"/>
      </rPr>
      <t>להתקנה פנימית</t>
    </r>
    <r>
      <rPr>
        <sz val="11"/>
        <color theme="1"/>
        <rFont val="Calibri"/>
        <family val="2"/>
        <charset val="177"/>
        <scheme val="minor"/>
      </rPr>
      <t xml:space="preserve"> </t>
    </r>
  </si>
  <si>
    <t>אספקה והתקנת מחבר אופטי מסוג פיגטייל  SM/MM + ריתוך ובדיקה</t>
  </si>
  <si>
    <t>מגשר אופטי כפול 2 מטר SM/MM מסוג LC/LC</t>
  </si>
  <si>
    <t xml:space="preserve"> אספקה והתקנה של לוח ניתוב אופטי ל 96 סיב כולל 96 מתאמים אופטיים LC/LC כולל מגש חיבורים</t>
  </si>
  <si>
    <t xml:space="preserve"> אספקה והתקנה של לוח ניתוב אופטי ל 48 סיב כולל 48 מתאמים אופטיים LC/LC כולל מגש חיבורים</t>
  </si>
  <si>
    <t xml:space="preserve"> אספקה והתקנה של לוח ניתוב אופטי ל 24 סיב כולל 24 מתאמים אופטיים LC/LC כולל מגש חיבורים</t>
  </si>
  <si>
    <t xml:space="preserve"> אספקה והתקנה של לוח ניתוב אופטי ל 12 סיב כולל 12 מתאמים אופטיים LC/LC כולל מגש חיבורים</t>
  </si>
  <si>
    <t>אספקה והתקנה תא מעבר גלילי גובה 50 ס"מ, קוטר 60 ס"מ. תקרה 25 טון, מכסה כולל יציקת דגם הרשות המקומית, כולל חפירה ו/או חציבה בניה,  הסדרת השטח, חדירת כל הצנרת, אטימה, ניקוז וכיוצ"ב כל הנדרש וכו'</t>
  </si>
  <si>
    <t>אספקה והתקנה תא מעבר גלילי גובה 100 ס"מ, קוטר 60 ס"מ .תקרה 25 טון, מכסה כולל יציקת דגם הרשות המקומית, כולל חפירה ו/או חציבה בניה,  הסדרת השטח, חדירת כל הצנרת, אטימה, ניקוז וכיוצ"ב כל הנדרש וכו'</t>
  </si>
  <si>
    <t>אספקה והתקנה תא מעבר גלילי גובה 50 ס"מ, קוטר 80 ס"מ. תקרה 25 טון, מכסה כולל יציקת דגם הרשות המקומית, כולל חפירה ו/או חציבה בניה,  הסדרת השטח, חדירת כל הצנרת, אטימה, ניקוז וכיוצ"ב כל הנדרש וכו'</t>
  </si>
  <si>
    <t>אספקה והתקנה תא מעבר גלילי גובה 100 ס"מ, קוטר 80 ס"מ .תקרה 25 טון, מכסה כולל יציקת דגם הרשות המקומית, כולל חפירה ו/או חציבה בניה,  הסדרת השטח, חדירת כל הצנרת, אטימה, ניקוז וכיוצ"ב כל הנדרש וכו'</t>
  </si>
  <si>
    <t xml:space="preserve">יחידה </t>
  </si>
  <si>
    <t>19.4</t>
  </si>
  <si>
    <t>19.5</t>
  </si>
  <si>
    <t>עורק  אלחוטי סימטרי  P.T.P 20Mbps</t>
  </si>
  <si>
    <t>קומפלט</t>
  </si>
  <si>
    <t>עורק  אלחוטי סימטרי P.T.P 50Mbps</t>
  </si>
  <si>
    <t>עורק  אלחוטי סימטרי P.T.P 100Mbps</t>
  </si>
  <si>
    <t>עורק  אלחוטי סימטרי P.T.P 300Mbps</t>
  </si>
  <si>
    <r>
      <t xml:space="preserve">עורק אלחוטי גלים מילימטרים  בתחום תדרים 57-66 גיגה הרץ  </t>
    </r>
    <r>
      <rPr>
        <sz val="11"/>
        <color rgb="FF000000"/>
        <rFont val="Calibri"/>
        <family val="2"/>
        <scheme val="minor"/>
      </rPr>
      <t>נקודה לנקודה בקיבולת נטו 500 מגה סימטרי. כולל אנטנות 0.5 רגל לטווח עד 800 מטר, ספקי כח AC POE, מתקני תלייה ומגיני ברקים להתקנות חוץ</t>
    </r>
  </si>
  <si>
    <r>
      <t xml:space="preserve">עורק אלחוטי גלים מילימטרים  בתחום תדרים 57-66 גיגה הרץ  </t>
    </r>
    <r>
      <rPr>
        <sz val="11"/>
        <color rgb="FF000000"/>
        <rFont val="Calibri"/>
        <family val="2"/>
        <scheme val="minor"/>
      </rPr>
      <t>נקודה לנקודה בקיבולת נטו 500 מגה סימטרי. כולל אנטנות וכל הנדרש להתקנות חוץ</t>
    </r>
  </si>
  <si>
    <r>
      <t xml:space="preserve">עורק אלחוטי גלים מילימטרים  בתחום תדרים 57-66 גיגה הרץ  </t>
    </r>
    <r>
      <rPr>
        <sz val="11"/>
        <color rgb="FF000000"/>
        <rFont val="Calibri"/>
        <family val="2"/>
        <scheme val="minor"/>
      </rPr>
      <t>נקודה לנקודה בקיבולת נטו 500 מגה סימטרי. כולל אנטנות 2 רגל לטווח עד 2300 מטר, ספקי כח AC POE, מתקני תלייה ומגיני ברקים להתקנות חוץ</t>
    </r>
  </si>
  <si>
    <t>יחידת בסיס 360⁰ נקודה למספר נקודות גלים מילימטרים  בתחום תדרים 57-66 גיגה הרץ  בקיבולת נטו 5 גיגה ביט סימטרי. כולל אנטנות סורקות מובנות,  וכל הנדרש  להתקנות חוץ</t>
  </si>
  <si>
    <t>יחידת בסיס נקודה למספר נקודות גלים מילימטרים  בתחום תדרים 57-66 גיגה הרץ  בקיבולת נטו 5 גיגה ביט סימטרי, מוטמעת בתוך גוף תאורה ציבורי  (כולל תמיכה בלפחות 50 נקודות קצה אלחוטיות)  כולל כיסוי כלל מרחבי 360⁰, כולל כל הנדרש  להתקנות חוץ. המחיר כולל את גוף התאורה.</t>
  </si>
  <si>
    <t>יחידת קצה נקודה למספר נקודות גלים מילימטרים  בתחום תדרים 57-66 גיגה הרץ  בקיבולת נטו 1 גיגה ביט סימטרי. כולל אנטנת 1 רגל לטווח של עד 700 מטר, ספק  וכל הנדרש להתקנות חוץ</t>
  </si>
  <si>
    <r>
      <t xml:space="preserve">לינק אלחוטי גלים מילימטרים  בתחום תדרים 70/80 גיגה הרץ  </t>
    </r>
    <r>
      <rPr>
        <sz val="11"/>
        <color rgb="FF000000"/>
        <rFont val="Calibri"/>
        <family val="2"/>
        <scheme val="minor"/>
      </rPr>
      <t>נקודה לנקודה בקיבולת נטו 1,000 מגה סימטרי. כולל אנטנות וכל הנדרש להתקנות חוץ</t>
    </r>
  </si>
  <si>
    <r>
      <t>לינק אלחוטי גלים מילימטרים  בתחום תדרים 70/80 גיגה הרץ  נקודה לנקודה בקיבולת נטו 1,000 מגה סימטרי. כולל אנטנות 1</t>
    </r>
    <r>
      <rPr>
        <sz val="11"/>
        <color rgb="FF000000"/>
        <rFont val="Calibri"/>
        <family val="2"/>
        <scheme val="minor"/>
      </rPr>
      <t xml:space="preserve"> רגל לטווח עד 2800 מטר, ספקי כח AC POE, מתקני תלייה ומגיני ברקים להתקנות חוץ</t>
    </r>
  </si>
  <si>
    <r>
      <t xml:space="preserve">לינק אלחוטי גלים מילימטרים  בתחום תדרים 70/80 גיגה הרץ, וגם 5 גיגה הרץ (לגיבוי)  נקודה לנקודה בקיבולת נטו 1,000 מגה סימטרי. כולל אנטנות </t>
    </r>
    <r>
      <rPr>
        <sz val="11"/>
        <color rgb="FF000000"/>
        <rFont val="Calibri"/>
        <family val="2"/>
        <scheme val="minor"/>
      </rPr>
      <t>1 רגל לטווח עד 5000 מטר, ספקי כח AC POE, מתקני תלייה ומגיני ברקים להתקנות חוץ</t>
    </r>
  </si>
  <si>
    <r>
      <t xml:space="preserve">לינק אלחוטי גלים מילימטרים  בתחום תדרים 70/80 גיגה הרץ  נקודה לנקודה בקיבולת נטו 1,000 מגה סימטרי. כולל אנטנות </t>
    </r>
    <r>
      <rPr>
        <sz val="11"/>
        <color rgb="FF000000"/>
        <rFont val="Calibri"/>
        <family val="2"/>
        <scheme val="minor"/>
      </rPr>
      <t>2 רגל לטווח עד 3800 מטר, ספקי כח AC POE, מתקני תלייה ומגיני ברקים להתקנות חוץ</t>
    </r>
  </si>
  <si>
    <r>
      <t xml:space="preserve">לינק אלחוטי גלים מילימטרים  בתחום תדרים 70/80 גיגה הרץ, וגם 5 גיגה הרץ (לגיבוי)  נקודה לנקודה בקיבולת נטו 1,000 מגה סימטרי. כולל אנטנות </t>
    </r>
    <r>
      <rPr>
        <sz val="11"/>
        <color rgb="FF000000"/>
        <rFont val="Calibri"/>
        <family val="2"/>
        <scheme val="minor"/>
      </rPr>
      <t>2 רגל לטווח עד 14000 מטר, ספקי כח AC POE, מתקני תלייה ומגיני ברקים להתקנות חוץ</t>
    </r>
  </si>
  <si>
    <t>תוספת תשלום עבור רישיון תוכנה לינק אלחוטי גלים מילימטרים  בתחום תדרים 70/80 גיגה הרץ  נקודה לנקודה בקיבולת נטו 1,000 מגה סימטרי, שדרוג לקצב 2,000 מגה סימטרי</t>
  </si>
  <si>
    <t>תוספת תשלום עבור רישיון תוכנה לינק אלחוטי גלים מילימטרים  בתחום תדרים 70/80 גיגה הרץ  נקודה לנקודה בקיבולת נטו 1,000 מגה סימטרי, שדרוג לקצב 5,000 מגה סימטרי</t>
  </si>
  <si>
    <t>תוספת תשלום עבור רישיון תוכנה לינק אלחוטי גלים מילימטרים  בתחום תדרים 70/80 גיגה הרץ  נקודה לנקודה בקיבולת נטו 1,000 מגה סימטרי, שדרוג לקצב 10,000 מגה סימטרי</t>
  </si>
  <si>
    <t>48 SFP+ and 4 QSFP28, front to back air flow, AC</t>
  </si>
  <si>
    <t>Juniper Care Next Day Support for QFX5110-48S-D-AFI2,QFX5110-48S-D-AFO2,QFX5110-48S-AFI2 and QFX5110-48S-AFO2 - 3 Years</t>
  </si>
  <si>
    <t>3 Year Wired Assurance and VNA subs for EX48 port, QFX5120-48Y, QFX5120-48YM, QFX5120-48T, QFX5110-48S switches; Wired Assurance Subscription includes network insights; Includes software updates, upgrades, enhancements on both services.</t>
  </si>
  <si>
    <t>EX2300 Compact Fanless 12-port 10/100/1000BaseT PoE+, 2 x 1/10G SFP/SFP+ (optics sold separately)</t>
  </si>
  <si>
    <t>3 Year Wired Assurance and Virtual Network Assistant (VNA) Subscription for EX12 port switches including JTAC Support; Juniper CareCore Support for EX2300, EX4100-F 12 port switches.</t>
  </si>
  <si>
    <t>1 Year Wired Assurance and Virtual Network Assistant (VNA) Subscription for EX12 port switches including JTAC Support; Juniper CareCore Support for EX2300, EX4100-F 12 port switches.</t>
  </si>
  <si>
    <t>3 Year Wired Assurance and Virtual Network Assistant (VNA) Subscription for EX24 port switches including JTAC Support; Juniper CareCore Support for EX2300, EX4100-F, EX3400, EX4100, EX4300, EX4400 24 ports switches.</t>
  </si>
  <si>
    <t>1 Year Wired Assurance and Virtual Network Assistant (VNA) Subscription for EX24 port switches including JTAC Support; Juniper CareCore Support for EX2300, EX4100-F, EX3400, EX4100, EX4300, EX4400 24 ports switches.</t>
  </si>
  <si>
    <t>EX2300 48-port 10/100/1000BaseT PoE+, 4 x 1/10G SFP/SFP+ (optics sold separately)</t>
  </si>
  <si>
    <t>3 Year Wired Assurance and Virtual Network Assistant (VNA) Subscription for EX48 port switches including JTAC Support; Juniper CareCore Support for EX2300, EX4100-F, EX3400, EX4100, EX4300, EX4400 24 ports switches.</t>
  </si>
  <si>
    <t>1 Year Wired Assurance and Virtual Network Assistant (VNA) Subscription for EX48 port switches including JTAC Support; Juniper CareCore Support for EX2300, EX4100-F, EX3400, EX4100, EX4300, EX4400 24 ports switches.</t>
  </si>
  <si>
    <t>Premium Performance MultiGigabit WiFi 6E Access Point (4x4:4) with Adaptive Bluetooth Low Energy Array for Advanced Location based services, with built in Internal Antenna - outside US only; Universal Mounting Bracket is included;</t>
  </si>
  <si>
    <t>Premium Performance Outdoor MultiGigabit WiFi 802.11ax Access Point with Adaptive Bluetooth Low Energy Array for Advanced Location based services, with built in Internal Antenna - outside US only; Outdoor Mounting Kit is included;</t>
  </si>
  <si>
    <t>Subscriptions for 2 services (specify from SUB-MAN, SUB-ENG, SUB-AST, SUB-VNA, SUB-PMA) for one access point for 3 years: includesupgrades, cloud function subscriptions and limited lifetime warranty benefits on indoor access points</t>
  </si>
  <si>
    <t>Subscriptions for 2 services (specify from SUB-MAN, SUB-ENG, SUB-AST, SUB-VNA, SUB-PMA) for one access point for 1 year: includes upgrades, cloud function subscriptions and limited lifetime warranty benefits on indoor access points</t>
  </si>
  <si>
    <t>SFP+, 10GBASE-SR, MMF OM3 300 meters and OM4 400 meters, Standard Temperature (0 through 70 DEGREE C), Duplex LC connector</t>
  </si>
  <si>
    <t>SFP+, 10GBASE-LR Type 2, SMF 10 km, Standard Temperature (0 through 70 DEGREE C), Duplex LC connector</t>
  </si>
  <si>
    <t xml:space="preserve">שרת רשת לורה תעשייתי בתצורת Tenant בענן - חיבוריות שנתית עד 1000 התקני קצה כולל 3 רשיונות קליינט </t>
  </si>
  <si>
    <t>תוספת רישיון ותוכנת קליינט לתוכנת ניהול מערך ה-IoT</t>
  </si>
  <si>
    <t>הקמה והגדרה של התקן קצה בשרת רשת לורה ושילובו במערכת</t>
  </si>
  <si>
    <t>תחנת בסיס LoRa Gateway להתקנה חיצונית, IP67 , תעשייתי, 16 ערוצים עם GPS , תקשורת LAN וקיט התקנה</t>
  </si>
  <si>
    <t>אנטנת לורה אומני להתקנה חיצונית עם הגבר 8dBi כולל כל הנדרש להתקנה</t>
  </si>
  <si>
    <t>חיישן אולטראסוני למדידת נפח האשפה בפחים, IP68 , עם מדידת טמפרטורה/שריפה ואינדיקציית היפוך, מתאים לכל סוגי הפחים</t>
  </si>
  <si>
    <t>חיישן חניה עילי עם 3 טכנולוגיות גילוי - מגנטי, אולטראסוני ואינפרא-אדום, סוללה ניתנת להחלפה</t>
  </si>
  <si>
    <t xml:space="preserve">חיישן ניטור התקהלות קולנית לתנאי חוץ IP65 , מקרופון class1 , תומך בתקן רעש בנ"ל IEC61672-1 </t>
  </si>
  <si>
    <t>חיישן מפלס מים לשוחת ניקוז / בריכות / מקורות מים</t>
  </si>
  <si>
    <t>לחצן מצוקה תעשייתי</t>
  </si>
  <si>
    <t>חיישן ניטור פתיחת דלת</t>
  </si>
  <si>
    <t>חיישן לניטור לחות, טמפ' וזיהום סביבתי כולל רישיון תוכנה</t>
  </si>
  <si>
    <t xml:space="preserve">יחידת ניטור מגע יבש  </t>
  </si>
  <si>
    <t>רשיון לחיבור מצלמה למערכת הקלטות וניהול וידאו.</t>
  </si>
  <si>
    <t>שרות CARE תמיכה ושדרוגים שנתי עבור ערוץ וידאו כולל חלק יחסי ברשיון הבסיס</t>
  </si>
  <si>
    <t>מקלדת שליטה + joystick לשליטה במצלמות אבטחה מול התצוגה כולל תכנות לפי הגדרות הלקוח.</t>
  </si>
  <si>
    <t>רשיון תוכנת CLIENT מבוססת אפליקציה ייעודית למחשב מבוסס מערכת הפעלה WIN מכל גרסא</t>
  </si>
  <si>
    <t>רשיון תוכנת CLIENT מבוססת WEB לצפיה מדפדפן אינטרנט</t>
  </si>
  <si>
    <t>רשיון עבור צפייה ו/או שידור ממכשיר נייד (iOs או Android) כולל העברת מיקום GPS והצגת מיקום המכשיר על גבי מפה דינאמית</t>
  </si>
  <si>
    <t>מחשב CLIENT למערכת הוידאו בהתאם לדרישות המפרט הטכני, מחשבים מאושרים מתוצרת  HP או DELL או שווה ערך עם מעבד INTEL-i7  לפחות וכרטיס מסך NVIDIA T1000 לפחות, לאפשר צפיה בעד 32 מצלמות ברזולוציה מירבית בשני מסכים בו זמנית. עמדת עבודה (מחשב) לצפייה במערכת השו"ב והטמס הכוללת : 2 מסכי 24" עם זרוע ייעודית מתכוננת ברזולוציה 4K, רישיונות, מקלדת שליטה ייעודית למצלמות PTZ , מקלדת ועכבר אלחוטיים כדוגמת Comfort Desktop 5000  , מחשב בעל מפרט העונה לכל דרישות התכנה של יצרני המערכת (שו"ב, טמס, בקרת כניסה). מפרט המחשב יהיה לכל הפחות ע"פ המפרט הבא:  CPU: Intelr CoreTM i7-דור אחרון 64G  Hard Disk Type: SSD העלות תכלול מערכת הפעלה בגרסה העדכנית ביותר בעת אישור הציוד. מפרט הציוד הינו המינימאלי להפעלה כנדרש, כאשר באחריות המציע לספק חומרה התומכת בכלל האפליקציות המותקנות ע"ג כל אחד מהמחשבים.</t>
  </si>
  <si>
    <t>מרחיק EXTENDER KVM תומך 2 מסכי HDMI ברזולוצייית 4K ואודיו דוגמת ATEN או שווה ערך</t>
  </si>
  <si>
    <t>התקן לחיבור עד 2 מסכי מחשב לשולחן בקרה</t>
  </si>
  <si>
    <t>מדף DS224C 24x3.8T NetApp</t>
  </si>
  <si>
    <t xml:space="preserve">	 NetApp FAS2720HA  חידוש מערכת אחסון מתאריך 31.08.24 ועד 31.08.27
שירות ווי אנקור 24x7x4 ל 3 שנים</t>
  </si>
  <si>
    <t xml:space="preserve">	שרת  Fujitsu RX2530 M6 (מחליפים שרתי EOS : PRIMERGY RX2530 M4 
	YMBQ01785 , YMBQ01786 , YMBQ01787) כולל שירות ל 3 שנים</t>
  </si>
  <si>
    <t>החלפת זוג מתגי FI 6248 Cisco בזוג מתגי FI 6454 כולל 3 שנות אחריות יצרן באתר הלקוח</t>
  </si>
  <si>
    <t xml:space="preserve">	חידוש מערכת אחסון NetApp FAS2750HA לשנה מתאריך 31.10.24 ועד 31.10.27
שירות ווי אנקור 24x7x4  ל 3 שנים</t>
  </si>
  <si>
    <t xml:space="preserve">	החלפת CISCO SD CARD בדיסקים פנימיים M.2 240G + בקר רייד לצורך שדרוג VMWARE
עבור 7 שרתי סיסקו B200 קיימים</t>
  </si>
  <si>
    <t xml:space="preserve">	החלפת מערכת אחסון קיימת FAS2552  (EOS 31/08/24) במערכת חדשה מסוג NetApp FAS2750HA כוללת רישוי מלא NetApp One , ודיסקים פנימיים : 20x1.8T, 4x960
3 שנים אחריות 24x7x4 ע"י חברת ווי אנקור</t>
  </si>
  <si>
    <t xml:space="preserve">	החלפת מערכת FAS2240HA (EOS 31/08/24)  במערכת חדשה מסוג NetApp FAS2720HA כוללת רישוי מלא NetApp One , ודיסקים פנימיים : 12x10TB ומדף DS212C 12x10TB 3 שנים אחריות 24x7x4 ע"י חברת ווי אנקור</t>
  </si>
  <si>
    <t>מודל IOM12 לחיבור והמרה</t>
  </si>
  <si>
    <t xml:space="preserve">חידוש אחריות על ספריית גיבוי IBM TS4300 מתאריך 07.11.24 ועד 30.09.27 </t>
  </si>
  <si>
    <t xml:space="preserve">	חידוש אחריות לשרת גיבוי Lenovo X3650 M5 לשנה מתאריך 21.06.24  ועד 21.06.27</t>
  </si>
  <si>
    <t xml:space="preserve">	בנק 200 שעות עבודה ותמיכה ע"י חברת ווי אנקור כולל SLA 24X7X4 </t>
  </si>
  <si>
    <t xml:space="preserve">	פתרון Commvault Mettalic לגיבוי עד 1000 תיבות 365 כולל Share Point , One Drive 
למשך 3 שנים מחיר ליחידה לחודש</t>
  </si>
  <si>
    <t>שעת עבודה</t>
  </si>
  <si>
    <t>NVR עם רישיון באתר מרוחק בתי ספר</t>
  </si>
  <si>
    <t>הרחבת רישיונות VM לשאול את אברהם</t>
  </si>
  <si>
    <t>שירות שנתי למצלמות קבועות קיימות של העירייה שהותקנו בשנים האחרונות. המצלמות בנות 5-8 שנים</t>
  </si>
  <si>
    <t>שירות שנתי למצלמות PTZ קיימות של העירייה שהותקנו בשנים האחרונות. המצלמות בנות 5-8 שנים</t>
  </si>
  <si>
    <t>לקבוע כמות מצלמות מוערכת</t>
  </si>
  <si>
    <t xml:space="preserve">רישיון גיבוי לשרת ניהול מערכת מיילסטון </t>
  </si>
  <si>
    <t>כל מרכיבי פרק זה יתממשקו באופן מלא למערכת השו"ב המותקנת בעירייה</t>
  </si>
  <si>
    <t>מודול ניהול תיקי אתר כולל הגדרת כל האתרים הקיימים אצל הלקוח</t>
  </si>
  <si>
    <t>מצלמת LPR עין הנץ 9MP כולל עדשה VF</t>
  </si>
  <si>
    <t>מערכת גיבוי וטעינה מתאורת לילה 200W</t>
  </si>
  <si>
    <t>מערכת הזנה וגיבוי סולארי כולל אביזרי התקנה וארון מצברים 200W גיבוי 72 שעות</t>
  </si>
  <si>
    <t>שרות שנתי עבור אתרים קטנים עד 20רכיבים</t>
  </si>
  <si>
    <t>שרות שנתי עבור אתרים בינוניים עד 50 רכיבים</t>
  </si>
  <si>
    <t>שרות שנתי עבור אתרים גדולים מעל 50 רכיבים</t>
  </si>
  <si>
    <t>אספקה והתקנה תא מעבר A1  כולל מכסים מיצקת ברזל עם סמל וכיתוב העירייה, עמיד לעומס 12.5 טון, כולל חפירה ו/או חציבה בניה כולל הסדרת השטח, חדירת כל הצנרת, אטימה, ניקוז וכו'</t>
  </si>
  <si>
    <t>QFX5110-48S-AFO2</t>
  </si>
  <si>
    <t>SVC-ND-QFX5-48S2</t>
  </si>
  <si>
    <t>SUB-EX48-2S-3Y</t>
  </si>
  <si>
    <t>EX2300-C-12P</t>
  </si>
  <si>
    <t>SUB-EX12-2S-3Y-COR</t>
  </si>
  <si>
    <t>SUB-EX12-2S-1Y-COR</t>
  </si>
  <si>
    <t>EX2300-24P</t>
  </si>
  <si>
    <t>SUB-EX24-2S-3Y-COR</t>
  </si>
  <si>
    <t>SUB-EX24-2S-1Y-COR</t>
  </si>
  <si>
    <t>EX2300-48P</t>
  </si>
  <si>
    <t>SUB-EX48-2S-3Y-COR</t>
  </si>
  <si>
    <t>SUB-EX48-2S-1Y-COR</t>
  </si>
  <si>
    <t>AP45-WW</t>
  </si>
  <si>
    <t>AP63-WW</t>
  </si>
  <si>
    <t>SUB-2S-3Y</t>
  </si>
  <si>
    <t>SUB-2S-1Y</t>
  </si>
  <si>
    <t>SFPP-10G-SR-C</t>
  </si>
  <si>
    <t>SFPP-10G-LRT2-C</t>
  </si>
  <si>
    <t>הגדרת מצלמה נוספת במערכת השו"ב,כולל עלות רשיון ועבודה כולל מיקום במפה, תרחישים, הנחיות למפעיל, הקפצת מסכים ולכל הנדרש על ידי המזמין ע"מ לממש את יכולות הפריט המוסף במערכת.</t>
  </si>
  <si>
    <t>הגדרת אביזר נוסף במערכת השו"ב,כולל עלות רשיון ועבודה כולל מיקום במפה, תרחישים, הנחיות למפעיל, הקפצת מסכים ולכל הנדרש על ידי המזמין ע"מ לממש את יכולות הפריט המוסף במערכת.</t>
  </si>
  <si>
    <t xml:space="preserve">הזנה של כול תיק אתר למודול ניהול תיקי אתר </t>
  </si>
  <si>
    <t xml:space="preserve">מצלמה קבועה בתצורת כיפה ברזולוציה 4MP </t>
  </si>
  <si>
    <t>מצלמה קבועה בתצורת כיפה ברזולוציה 4MP כולל יכולות Starlight ואנליטיקה מתקדמת</t>
  </si>
  <si>
    <t>מצלמה קבועה בתצורת כיפה ברזולוציה 8MP ואנליטיקה מתקדמת</t>
  </si>
  <si>
    <t xml:space="preserve">מצלמה קבועה בתצורת צינור ברזולוציה 4MP </t>
  </si>
  <si>
    <t>מצלמה קבועה בתצורת צינור ברזולוציה 4MP כולל יכולות Starlight ואנליטיקה מתקדמת</t>
  </si>
  <si>
    <t>מצלמה קבועה בתצורת צינור ברזולוציה 8MP ואנליטיקה מתקדמת</t>
  </si>
  <si>
    <t xml:space="preserve">מצלמה קבועה בתצורת גוף ברזולוציה 4MP </t>
  </si>
  <si>
    <t>מצלמה קבועה בתצורת גוףברזולוציה 4MP כולל יכולות Starlight ואנליטיקה מתקדמת</t>
  </si>
  <si>
    <t>מצלמה קבועה בתצורת גוף ברזולוציה 8MP ואנליטיקה מתקדמת כולל ניתוח תנועה ומהירות</t>
  </si>
  <si>
    <t>זיווד למצלמת גוף כולל זרוע</t>
  </si>
  <si>
    <t>עדשה למצלמת גוף 4MP באורך מוקד 2.8-12 מ"מ</t>
  </si>
  <si>
    <t>עדשה למצלמת גוף 8MP באורך מוקד 2.8-12 מ"מ</t>
  </si>
  <si>
    <t>עדשה למצלמת גוף 4MP באורך מוקד 5-50 מ"מ</t>
  </si>
  <si>
    <t>עדשה למצלמת גוף 8MP באורך מוקד 5-50 מ"מ</t>
  </si>
  <si>
    <t>מצלמה ממונעת PTZ חיצונית בתצורת כיפה ברזולוציית 4MP</t>
  </si>
  <si>
    <t>מצלמה ממונעת PTZ חיצונית בתצורת כיפה ברזולוציית 8MP ואנליטיקה מתקדמת</t>
  </si>
  <si>
    <t>מצלמה ממונעת PTZ חיצונית בתצורת כיפה ברזולוציית 4MP Starlight ואנליטיקה מתקדמת</t>
  </si>
  <si>
    <t>מצלמה מתנייעת PTZ בתצורת יחצ"ג להתקנה חיצונית ברזולוציה 4MP  STARLIGHT  כולל תאורת א.א</t>
  </si>
  <si>
    <t>מצלמה תרמית לא מקוררת קבועה להתקנה חיצונית עדשה קבועה 7 מ"מ</t>
  </si>
  <si>
    <t>מצלמה תרמית לא מקוררת קבועה להתקנה חיצונית עדשה קבועה 14 מ"מ</t>
  </si>
  <si>
    <t>מצלמה תרמית לא מקוררת קבועה להתקנה חיצונית עדשה קבועה 35 מ"מ</t>
  </si>
  <si>
    <t>מצלמה תרמית לא מקוררת קבועה להתקנה חיצונית עדשה קבועה 50 מ"מ</t>
  </si>
  <si>
    <t>מצלמת LPR לזיהוי לוחיות רישוי למהירות של עד 80 קמ"ש ולמרחק של עד 35 מטרים בממשק מלא למערכת מילסטון</t>
  </si>
  <si>
    <t xml:space="preserve">שדרוג מערכת מיילסטון Professional Plus הקיימת לגרסת Expert </t>
  </si>
  <si>
    <t>רישיון עבור ערוץ LPR במערכת מילסטון</t>
  </si>
  <si>
    <t>רשיון עבור ערוץ RAPID REVIEW למערכת מילסטון</t>
  </si>
  <si>
    <t>רשיון עבור מערכת דוחות בממשק מלא למערכת מילסטון דוגמת O-Insights Dashboard</t>
  </si>
  <si>
    <t>רישיון ניתוח תוכן וידאו מבוסס בינה מלכותית עבור מערכות תחבורה להתקנה בשרת, כולל ספירת רכבים, סיווג רכבים, התרעות על תאונות דרכים ומפגעים בכביש, פקקי תנועה, נסיעה בשו"ל או נגד כיוון התנועה של מכונית או רכב דו גלגלי, ניתוח מהירות תנועה של רכב בודד ושל כלל התנועה בכביש, התרעה על סכנות בדרך וכד'. כולל חלק יחסי בשרת וכל הנדרש להפעלה מלאה. כולל אגירת הנתונים למשך שנה והצגת דוחות מפורטים</t>
  </si>
  <si>
    <t>רשיון ערוץ ניתוח תוכן וידאו מבוסס בינה מלאכותית לזיהוי אירועי אלימות בזמן אמת במרחב הציבורי כדוגמת VII SIGHT או שווה ערך כולל חלק יחסי בשרת וכל הנדרש להפעלה מלאה. המחיר לשנה לערוץ</t>
  </si>
  <si>
    <t>רשיון ניתוח תוכן וידאו מבוסס בינה מלאכותית למצלמה קבועה או מתנייעת כולל חומרה ותוכנה מבוסס שרת ללא הגבלת חוקים למימוש כל דרישות האפיון לרבות ממשקים למערכות ניהול הוידאו והשו"ב, כולל חלק יחסי בשרת, כולל אופטימיזציה לשיפור יחס PD/FAR כדוגמת BRIEFCAM או שווה ערך מאושר</t>
  </si>
  <si>
    <t>כמות מוערכת של אנליטיקה</t>
  </si>
  <si>
    <t>EX3400 24-port 10/100/1000BaseT PoE+, 4 x 1/10G SFP/SFP+, 2 x 40G QSFP+, redundant fans, front-to-back airflow, 1 AC PSU JPSU-600-AC-AFO included (optics sold separately)</t>
  </si>
  <si>
    <t>EX3400 600W AC Power Supply, front-to-back airflow (power cord needs to be ordered separately)</t>
  </si>
  <si>
    <t>EX3400 48-port 10/100/1000BaseT PoE+, 4 x 1/10G SFP/SFP+, 2 x 40G QSFP+, redundant fans, front-to-back airflow, 1 AC PSU JPSU-920-AC-AFO included (optics sold separately)</t>
  </si>
  <si>
    <t>EX4100 and EX3400 920W AC Power Supply, Front-to-Back airflow (power cord needs to be ordered separately)</t>
  </si>
  <si>
    <t>24x1G POE switch with 2x100G uplink/stacking ports. 90W POE. MACsec AES256 capable (optional license sold separately). Optional extension module(sold separately): 4x10G or 4x25G</t>
  </si>
  <si>
    <t>1050W Compact AC AFO power supply for EX4400 switches</t>
  </si>
  <si>
    <t>4x10G SFP+ extension module for EX4400 series of switches</t>
  </si>
  <si>
    <t>48x1G POE switch with 2x100G uplink/stacking ports. 90W POE. MACsec AES256 capable (optional license sold separately). Optional extension module(sold separately): 4x10G or 4x25G</t>
  </si>
  <si>
    <t>1600W Compact AC AFO power supply for EX4400 switches</t>
  </si>
  <si>
    <t>1 Year Wired Assurance and VNA subs for EX48 port, QFX5120-48Y, QFX5120-48YM, QFX5120-48T, QFX5110-48S switches; Wired Assurance Subscription includes network insights; Includes software updates, upgrades, enhancements on both services.</t>
  </si>
  <si>
    <t>EX3400-24P</t>
  </si>
  <si>
    <t>JPSU-600-AC-AFO</t>
  </si>
  <si>
    <t>EX3400-48P</t>
  </si>
  <si>
    <t>JPSU-920-AC-AFO</t>
  </si>
  <si>
    <t>EX4400-24P</t>
  </si>
  <si>
    <t>JPSU-1050-C-AC-AFO</t>
  </si>
  <si>
    <t>EX4400-EM-4S</t>
  </si>
  <si>
    <t>EX4400-48P</t>
  </si>
  <si>
    <t>JPSU-1600-C-AC-AFO</t>
  </si>
  <si>
    <t>SUB-EX48-2S-1Y</t>
  </si>
  <si>
    <t>עבור מתג קיים</t>
  </si>
  <si>
    <t>מסך LED בגודל "55 בהירות 300 NITS לפחות, מתכונת עבודה 16/7, כולל רמקולים מובנים לפחות 2 כניסות HDMI  כולל פיקוד RS-232 ורשת. תוצרת SAMSUNG או  LG אחריות יצרן 3 שנים.</t>
  </si>
  <si>
    <t>מסך LED בגודל "65 בהירות 300 NITS לפחות, מתכונת עבודה 16/7, כולל רמקולים מובנים לפחות 2 כניסות HDMI  כולל פיקוד RS-232 ורשת. תוצרת SAMSUNG או  LG אחריות יצרן 3 שנים.</t>
  </si>
  <si>
    <t>מתקן תליה קיר למסך 55/65. באחריות הקבלן לבדוק את מקום התקנה וכמו כן עיגון באופן בטיחותי.</t>
  </si>
  <si>
    <t>מערכת וידאו בר לועידת חוזי הכוללת מצלמה משולבת מיקרופונים ורמקולים מובנים.
 חיבור USB C ל- USB A לתמיכה במתכונת BYOD.  תמיכה ב auto-trac, אחריות יצרן לרבות שירות ועדכונים לשנה.כדוגמת STUDIO USB תוצרת POLY או שווה ערך מאושר ע"י היועץ.</t>
  </si>
  <si>
    <t>כבל מאריך אופטי HDMI הכולל תמיכה ב4K ל- 20 מטר תוצרת KRAMER, EXSTRON, CRESTRON</t>
  </si>
  <si>
    <t>כבל מאריך אופטי USB 3.1 ל- 20 מטר התומך ביישום הפתרון</t>
  </si>
  <si>
    <t xml:space="preserve">סט הרחקה משדר ומקלט להרחקת אות HDMI בשילוב USB עבור מערכת ה-VC להרחקה על גבי תשתית רשת תוצרת KRAMER, EXSTRON, CRESTRON </t>
  </si>
  <si>
    <t xml:space="preserve">אספקת כל הכבילה הנדרשת ליישום פתרון לחדר כולל כבילה עבור HDMI ו-USB בהתאמה עד 15 מטר ליישום הנדרש. </t>
  </si>
  <si>
    <t>מסך מקצועי 4K בגודל "98 תצורת עבודה 24/7, ציפויי ANTI GLARE למניעת השתקפות, בהירות 500 NITS, כולל רמקולים מובנים לפחות 2 כניסות HDMI  כולל פיקוד RS-232  ורשת.  תוצרת SAMSUNG או  LG אחריות יצרן 3 שנים.</t>
  </si>
  <si>
    <t>מתקן תליה קבוע על קיר למסך "98. באחריות הקבלן לבדוק את מקום התקנה וכמו כן עיגון באופן בטיחותי.</t>
  </si>
  <si>
    <t>בקר דור 4 קומפקטי כולל ממשקי  IR, RS-232, מגעים יבשים, Cresnet , ורשת (מוזן PoE) תמיכה בפרוטוקולי אבטחת מידע מתקדמים  802.1x, Active Directory®, SSH, TLS,  HTTPS כדוגמת RMC4 תוצרת CRESTRON או שווה ערך באישור היועץ.</t>
  </si>
  <si>
    <t xml:space="preserve">מסך מגע IPAD  10.2 </t>
  </si>
  <si>
    <t>רישויי לתוכנה Crestron Go-Tablet ,  גרסת PRO בתשלום להתקנה על ה-IPAD</t>
  </si>
  <si>
    <t>עמדת עגינה נטענת אלחוטית IPORT משולבת CASE ועמדת עגינה הכוללת:
CONNECT PRO BaseStation Black + CONNECT PRO Case 10.2 Black 9th gen|8th gen |7th gen
+ con POE NETWRK ADAPTER</t>
  </si>
  <si>
    <t>יחידת קומביינר עם 8 מקורות ו-2 יציאות וידיאו עם יכולת פריסה גמישה ומודלארית של כל המקורות, תמיכה ל-4K בכל יציאה. כדוגמת: CPN28191 תוצרת HSL</t>
  </si>
  <si>
    <t>יחידת קומביינר מאובטח עם 8 מקורות ו-2 יציאות וידיאו עם יכולת פריסה גמישה ומודלארית של כל המקורות, תמיכה ל-4K בכל יציאה. כדוגמת: CPN19448 תוצרת HSL</t>
  </si>
  <si>
    <t>קופסת חיבורים אלגנטית לשולחן בגימור שחור, הכוללת: 4 שקעי חשמל לרבות כבל מתח ישראלי תואם לחיבור כל זוג שקעים, שקע  USB כפול לטעינה, הלקוח יבחר תצורה אחת משתיים: כבל USB-C(דורש יישום אופציה של עמדת עגינה) או צמת HDMI+USB במתכונת pass through, מיועד להתקנה בשולחן.   כדוגמת TBUS- 1Nתוצרת  KRAMER</t>
  </si>
  <si>
    <t>עמדת עגינה להמרת אות HDMI בשילוב USB  ל- usb-c עם תמיכה בטעינה עד 100w כדוגמת DCBLN12CCL תוצרת HSL כולל שנאי מתאים עבור היחידה</t>
  </si>
  <si>
    <t>מפצל אות וידיאו 4K חיבור HDMI כניסה אחת ל- 2  HDMI כדוגמת: VM-2H2 תוצרת KRAMER
הדרישה למקרה בו מחשב הלקוח מציג מקומי ולא מצויד ביציאת וידיאו נוספת ומתאימה</t>
  </si>
  <si>
    <t>סט מקלדת ועכבר אלחוטי כדוגמת  או שווה ערך בתיאום מול היועץ או לפי דרישת לקוח. MK330 תוצרת LOGITECH</t>
  </si>
  <si>
    <t>אופציות ליישום פתרון מבוסס AvOverIP כאשר המחשוב מרוכז בארון מרוחק מחוץ לחדר.</t>
  </si>
  <si>
    <t>יחידת AV-O-IP  יכולה לשמש כפורס או כדוחס  תמיכה ב 4K/60, 4:4:4, HDR , ע"ג רשת Gig 1 סטנדרטית, ללא שיהוי. היחידה תומכת HDR10  ו-  HDCP 2.3. כניסת HDMI ,  ויציאת HDMI, סקיילר פנימי כולל תמיכה בתצורת קיר וידיאו. מאפשרת ניתוב USB 2.0  לאותות מסוגים שונים כולל מצלמות וKVM וניתוב אודיו כולל AES67 . הזנה בPoE+ כדוגמת:  DM-NVX-360 תוצרת CRESTRON או שווה ערך באישור היועץ.</t>
  </si>
  <si>
    <t xml:space="preserve">חדר בקרה בתצורת  VIDEO WALL של מסכים מקצועיים עם מסגרת סופר דקה  BTB בזל לבזל 0.88mm או 1.74mm
4 מסכים משורשרים לתצוגה אחת ו-2 מסכים נוספים מספקים 2 תצוגות נוספות.
</t>
  </si>
  <si>
    <t>צג קיר ווידאו מקצועי "55, B2B 0.88mm, ציפויי ANTI GLARE למניעת השתקפות, תצורת עבודה 24/7, רזולוציה 1920x1080, יציאת Loop-out לשרשור, בהירות 700 NITS, לפחות 2 כניסות דיגיטליות HDMI/ DP  כולל פיקוד RS-232  ורשת.  תוצרת SAMSUNG או  LG אחריות יצרן 3 שנים.</t>
  </si>
  <si>
    <t>צג קיר ווידאו מקצועי "55, B2B 1.74mm, ציפויי ANTI GLARE למניעת השתקפות, תצורת עבודה 24/7, רזולוציה 1920x1080, יציאת Loop-out לשרשור, בהירות 500 NITS, לפחות 2 כניסות דיגיטליות HDMI/ DP  כולל פיקוד RS-232  ורשת.  תוצרת SAMSUNG או  LG אחריות יצרן 3 שנים.</t>
  </si>
  <si>
    <t>מתקן תליה קופץ לקירות וידיאו (Video Wall) למסך "55.
כולל מנגנון "שחרור מהיר" (קפיצי) להתקנה ותחזוקה קלה.
מנגנון בתצורת מספריים המאפשר שינוי גובה ועומק חלק.
ניתן לנעול את המסך לקיבוע.
למתקן תקן UL.
באחריות הקבלן לבדוק את מקום התקנה וכמו כן עיגון באופן בטיחותי.</t>
  </si>
  <si>
    <t xml:space="preserve">מסך מגע שולחני 10" שחור -  תמיכה בפרוטוקולי אבטחת מידע מתקדמים,  מיקרופונים ורמקול מובנה (תמיכה בSIP), יכולת פתיחת Stream בH.265, H.265 כדוגמת:  TS-1070-B-S תוצרת CRESTRON או שווה ערך באישור היועץ. </t>
  </si>
  <si>
    <t>מטריצת USB 3.2  למיתוג בין ארבעה מחשבים 
כדוגמת: USB-SW-400 תוצרת CRESTRON או שווה ערך באישור היועץ.</t>
  </si>
  <si>
    <t>USB over Category Cable Extender, Local and Remote כדוגמת: USB-EXT-2 KIT תוצרת CRESTRON או שווה ערך באישור היועץ.</t>
  </si>
  <si>
    <t>יישום פתרון מבוסס AvOverIP כאשר המחשוב מרוכז בארון מרוחק מחוץ לחדר.</t>
  </si>
  <si>
    <t xml:space="preserve">חדר בקרה בתצורת 2 מסכי תצוגה בגודל "98 
בשילוב קומביינר המאפשר תצוגות משתנות במגוון חלוקות ללא מגבלה
</t>
  </si>
  <si>
    <t xml:space="preserve">אספקת כל הכבילה וההתקנה הנדרשת ליישום הפתרון  כולל כבילה עבור HDMI ו-USB בהתאמה עד 15 מטר ליישום הנדרש. </t>
  </si>
  <si>
    <t>•	24*7 We-Ankor MDR &amp; SLA Security Operation Center -24*7 Security experts Falcon management שירות MDR כולל : ניטור מלא באמצעות מערכות Arcsight ו CrowdStrike ל 1000 תחנות CrowdStrike באמצעות מרכז מאויש ע"י 10 אנליסטים בעלי   ותק של 10 שנים במוקד 4X7X24 כולל סיוע בתגובה בעת מתקפה.
מתאריך 31.01.25 ועד 31.01.28 למשך 3 שנים עבור 1000 רישיונות</t>
  </si>
  <si>
    <t>•	CROWDSTRIKE 1,000 AGENTS INCLUDE: University LMS Subscription Customer Access Pass, CrowdStrike University Training Credit, Falcon Endpoint Protection Enterprise Flexible Bundle, Express Support, Threat Graph Standard, Prevent Next Generation Anti-Virus, Insight, Overwatch CrowdStrike's 24*7 Hunting Team, Falcon Device Control Bundle Promo כולל יכולות Control Device
מתאריך 31.01.25 ועד 31.01.28  למשך 3 שנים עבור 1000 רישיונות</t>
  </si>
  <si>
    <t>•	שירות Siem &amp; SOC מנוהל מבוסס מערכות Elastic &amp; Arcssight 
כולל התממשקות מלאה ודגימת Firewall, VPN, Active Directory של העירייה
השירות הינו 24x7x4 והינו פרואקטיבי לניטור ופתירת תקלות.
המחיר כולל ניטור + פתירת תקלות שימצאו בשירות.
השירות כולל : מוקד 24x7x4 מאוייש ע"י 20 אנליסטיים בתחום ה Siber &amp; Security
מערכת Tickets וקורולציה לזיהוי ומתן תגובה לאירועי אבטחת מידע בעירייה.
מתאריך 31.01.25 ועד 31.01.28  למשך 3 שנים עבור 1000 רישיונות</t>
  </si>
  <si>
    <t xml:space="preserve"> מחיר לשלוש שנים Umbrella Insights</t>
  </si>
  <si>
    <t xml:space="preserve"> מחיר לשנה Umbrella Insights</t>
  </si>
  <si>
    <t>התקנה של Umbrella</t>
  </si>
  <si>
    <t>Software one-time password tokens for iOS, Android and Windows Phone mobile devices. Perpetual licenses for 50 users. Electronic license certificate.</t>
  </si>
  <si>
    <t>Software one-time password tokens for iOS, Android and Windows Phone mobile devices. Perpetual licenses for 100 users. Electronic license certificate.</t>
  </si>
  <si>
    <t>VM Base License supports 100 users. Expand user support to 1 million plus users by using FortiAuthenticator VM Upgrade License. Unlimited vCPU. Supporting VMware ESXi / ESX, Microsoft Hyper-V, Linux Kernel-based Virtual Machine (KVM) on Virtual Machine Manager and QEMU 2.5.0, and Xen Virtual Machine platforms</t>
  </si>
  <si>
    <t>FortiAuthenticator-VM 100 users license upgrade</t>
  </si>
  <si>
    <t>FortiAuthenticator - VM License 3 Year FortiCare Premium Support (1 - 500 USERS)</t>
  </si>
  <si>
    <t>Endpoint-based Licenses - VPN/ZTNA 3 Year FortiClient VPN/ZTNA Agent Subscription for 25 endpoints. Includes EMS hosted by FortiCloud with FortiCare Premium.</t>
  </si>
  <si>
    <t xml:space="preserve"> InstallationForti</t>
  </si>
  <si>
    <t>FTM-ELIC-50</t>
  </si>
  <si>
    <t>FTM-ELIC-100</t>
  </si>
  <si>
    <t>FAC-VM-BASE</t>
  </si>
  <si>
    <t>FAC-VM-100-UG</t>
  </si>
  <si>
    <t>FC1-10-0ACVM-248-02-36</t>
  </si>
  <si>
    <t>FC1-10-EMS05-428-01-36</t>
  </si>
  <si>
    <t>1.1</t>
  </si>
  <si>
    <t>1.2</t>
  </si>
  <si>
    <t>1.3</t>
  </si>
  <si>
    <t>1.4</t>
  </si>
  <si>
    <t>1.5</t>
  </si>
  <si>
    <t>1.6</t>
  </si>
  <si>
    <t>1.7</t>
  </si>
  <si>
    <t>1.8</t>
  </si>
  <si>
    <t>1.9</t>
  </si>
  <si>
    <t>1.10</t>
  </si>
  <si>
    <t>1.11</t>
  </si>
  <si>
    <t>1.12</t>
  </si>
  <si>
    <t>1.13</t>
  </si>
  <si>
    <t>1.14</t>
  </si>
  <si>
    <t>1.15</t>
  </si>
  <si>
    <t>1.16</t>
  </si>
  <si>
    <t>1.17</t>
  </si>
  <si>
    <t>2.1</t>
  </si>
  <si>
    <t>2.2</t>
  </si>
  <si>
    <t>2.3</t>
  </si>
  <si>
    <t>3.13</t>
  </si>
  <si>
    <t>3.14</t>
  </si>
  <si>
    <t>3.15</t>
  </si>
  <si>
    <t>3.16</t>
  </si>
  <si>
    <t>3.17</t>
  </si>
  <si>
    <t>3.18</t>
  </si>
  <si>
    <t>3.19</t>
  </si>
  <si>
    <t>3.20</t>
  </si>
  <si>
    <t>3.21</t>
  </si>
  <si>
    <t>3.22</t>
  </si>
  <si>
    <t>3.23</t>
  </si>
  <si>
    <t>3.24</t>
  </si>
  <si>
    <t>פרק 4</t>
  </si>
  <si>
    <t>פרק 4: תכנת שו"ב</t>
  </si>
  <si>
    <t>4.1</t>
  </si>
  <si>
    <t>4.2</t>
  </si>
  <si>
    <t>4.3</t>
  </si>
  <si>
    <t>4.4</t>
  </si>
  <si>
    <t>4.5</t>
  </si>
  <si>
    <t>4.6</t>
  </si>
  <si>
    <t>4.7</t>
  </si>
  <si>
    <t>4.8</t>
  </si>
  <si>
    <t>4.9</t>
  </si>
  <si>
    <t>4.10</t>
  </si>
  <si>
    <t>4.11</t>
  </si>
  <si>
    <t>4.12</t>
  </si>
  <si>
    <t>4.13</t>
  </si>
  <si>
    <t>סה"כ לפרק 4: תכנת שו"ב</t>
  </si>
  <si>
    <t>פרק 5: מערכות מחשוב למערכת שו"ב</t>
  </si>
  <si>
    <t>חסר רישיונות 365 מאברהם</t>
  </si>
  <si>
    <t>5.1</t>
  </si>
  <si>
    <t>7.7</t>
  </si>
  <si>
    <t>5.5</t>
  </si>
  <si>
    <t>5.6</t>
  </si>
  <si>
    <t>5.15</t>
  </si>
  <si>
    <t>5.16</t>
  </si>
  <si>
    <t>5.17</t>
  </si>
  <si>
    <t>5.18</t>
  </si>
  <si>
    <t>5.19</t>
  </si>
  <si>
    <t>5.20</t>
  </si>
  <si>
    <t>5.21</t>
  </si>
  <si>
    <t>5.22</t>
  </si>
  <si>
    <t>5.23</t>
  </si>
  <si>
    <t>5.24</t>
  </si>
  <si>
    <t>5.25</t>
  </si>
  <si>
    <t>5.26</t>
  </si>
  <si>
    <t>5.27</t>
  </si>
  <si>
    <t>5.28</t>
  </si>
  <si>
    <t>סה"כ לפרק 5: מערכות מחשוב למערכת שו"ב</t>
  </si>
  <si>
    <t>פרק 6: ציוד מולטימדיה</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</si>
  <si>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</si>
  <si>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</si>
  <si>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</si>
  <si>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</si>
  <si>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</si>
  <si>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</si>
  <si>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</si>
  <si>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</si>
  <si>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</si>
  <si>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</si>
  <si>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</si>
  <si>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</si>
  <si>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</si>
  <si>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</si>
  <si>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</si>
  <si>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</si>
  <si>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</si>
  <si>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</si>
  <si>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</si>
  <si>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</si>
  <si>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</si>
  <si>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</si>
  <si>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</si>
  <si>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</si>
  <si>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</si>
  <si>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</si>
  <si>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</si>
  <si>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</si>
  <si>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</si>
  <si>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</si>
  <si>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</si>
  <si>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</si>
  <si>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</si>
  <si>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</si>
  <si>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</si>
  <si>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</si>
  <si>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</si>
  <si>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</si>
  <si>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</si>
  <si>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</si>
  <si>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</si>
  <si>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</si>
  <si>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</si>
  <si>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סה"כ לפרק 6: ציוד מולטימדיה</t>
  </si>
  <si>
    <t>פרק 7: מערכת תקשורת חכמה להגנה אורבנית</t>
  </si>
  <si>
    <t>7.1</t>
  </si>
  <si>
    <t>7.2</t>
  </si>
  <si>
    <t>7.3</t>
  </si>
  <si>
    <t>7.4</t>
  </si>
  <si>
    <t>7.5</t>
  </si>
  <si>
    <t>7.6</t>
  </si>
  <si>
    <t>סה"כ לפרק 7: מערכת תקשורת חכמה להגנה אורבנית</t>
  </si>
  <si>
    <t>פרק 8: מערכות אל פסק</t>
  </si>
  <si>
    <t>סה"כ לפרק 8: מערכות אל פסק</t>
  </si>
  <si>
    <t>פרק 9: ציוד תקשורת</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</si>
  <si>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</si>
  <si>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</si>
  <si>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</si>
  <si>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</si>
  <si>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</si>
  <si>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</si>
  <si>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</si>
  <si>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</si>
  <si>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</si>
  <si>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</si>
  <si>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</si>
  <si>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</si>
  <si>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</si>
  <si>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</si>
  <si>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</si>
  <si>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</si>
  <si>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</si>
  <si>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</si>
  <si>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</si>
  <si>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</si>
  <si>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</si>
  <si>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</si>
  <si>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</si>
  <si>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</si>
  <si>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</si>
  <si>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</si>
  <si>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</si>
  <si>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</si>
  <si>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</si>
  <si>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</si>
  <si>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</si>
  <si>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</si>
  <si>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</si>
  <si>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</si>
  <si>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</si>
  <si>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</si>
  <si>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</si>
  <si>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סה"כ לפרק 9: ציוד תקשורת</t>
  </si>
  <si>
    <t>פרק 10: תמסורת ועורקים אלחוטיים</t>
  </si>
  <si>
    <t>סה"כ לפרק 10: תמסורת ועורקים אלחוטיים</t>
  </si>
  <si>
    <t>פרק 11: תשתית פסיבית</t>
  </si>
  <si>
    <t>11.1</t>
  </si>
  <si>
    <t>11.2</t>
  </si>
  <si>
    <t>11.3</t>
  </si>
  <si>
    <t>11.4</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</si>
  <si>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</si>
  <si>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</si>
  <si>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</si>
  <si>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</si>
  <si>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</si>
  <si>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</si>
  <si>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</si>
  <si>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</si>
  <si>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</si>
  <si>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</si>
  <si>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</si>
  <si>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</si>
  <si>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</si>
  <si>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</si>
  <si>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</si>
  <si>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</si>
  <si>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</si>
  <si>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</si>
  <si>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</si>
  <si>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</si>
  <si>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</si>
  <si>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</si>
  <si>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</si>
  <si>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סה"כ לפרק 11: תשתית פסיבית</t>
  </si>
  <si>
    <t>פרק 12: מסדים</t>
  </si>
  <si>
    <t>סה"כ לפרק 12: מסדים</t>
  </si>
  <si>
    <t>פרק 13: מעברים ומובילי כבילה</t>
  </si>
  <si>
    <t>13.13</t>
  </si>
  <si>
    <t>13.14</t>
  </si>
  <si>
    <t>13.15</t>
  </si>
  <si>
    <t>13.16</t>
  </si>
  <si>
    <t>13.17</t>
  </si>
  <si>
    <t>13.18</t>
  </si>
  <si>
    <t>13.19</t>
  </si>
  <si>
    <t>13.20</t>
  </si>
  <si>
    <t>13.21</t>
  </si>
  <si>
    <t>13.22</t>
  </si>
  <si>
    <t>סה"כ לפרק 13: מעברים ומובילי כבילה</t>
  </si>
  <si>
    <t>פרק 14: חפירות</t>
  </si>
  <si>
    <t>סה"כ לפרק 14: חפירות</t>
  </si>
  <si>
    <t>פרק 15: תאי מעבר</t>
  </si>
  <si>
    <t>סה"כ לפרק 15: תאי מעבר</t>
  </si>
  <si>
    <t>פרק 16: קונזולות, תרנים ועמודים</t>
  </si>
  <si>
    <t>16.6</t>
  </si>
  <si>
    <t>סה"כ לפרק 16: קונזולות, תרנים ועמודים</t>
  </si>
  <si>
    <t>פרק 17: כללי</t>
  </si>
  <si>
    <t>17.7</t>
  </si>
  <si>
    <t>17.8</t>
  </si>
  <si>
    <t>17.9</t>
  </si>
  <si>
    <t>סה"כ לפרק 17: כללי</t>
  </si>
  <si>
    <t>פרק 18:  - כל הפריטים כוללים רישיון שנתי התקנה והפעלה LORA WAN</t>
  </si>
  <si>
    <t>18.1</t>
  </si>
  <si>
    <t>18.11</t>
  </si>
  <si>
    <t>18.12</t>
  </si>
  <si>
    <t>18.13</t>
  </si>
  <si>
    <t>סה"כ לפרק 18:  כל הפריטים כוללים רישיון שנתי התקנה והפעלה LORA WAN</t>
  </si>
  <si>
    <t>ראוטר סלולארי כולל חיבור סים ברוחב 2TB הסים יסופק ע"י הלקוח</t>
  </si>
  <si>
    <t>פנל חיבורים קירי HDMI בצבע לבן כדוגמת WP-H1M תוצרת KRAMER או שווה ערך באישור המזמין.</t>
  </si>
  <si>
    <t xml:space="preserve">סט מקלדת ועכבר אלחוטי כדוגמת   MK330 תוצרת LOGITECH או שווה ערך בתיאום מול היועץ או לפי דרישת לקוח. </t>
  </si>
  <si>
    <t>סה"כ מצטבר כולל מע"מ</t>
  </si>
  <si>
    <t>פרק 1: תשתית פסיבית</t>
  </si>
  <si>
    <t>2.5</t>
  </si>
  <si>
    <t>2.6</t>
  </si>
  <si>
    <t>2.7</t>
  </si>
  <si>
    <t>2.8</t>
  </si>
  <si>
    <t>2.9</t>
  </si>
  <si>
    <t>2.10</t>
  </si>
  <si>
    <t>2.11</t>
  </si>
  <si>
    <t>3.1</t>
  </si>
  <si>
    <t>סה"כ לפרק 01: תשתית פסיבית</t>
  </si>
  <si>
    <t>1.18</t>
  </si>
  <si>
    <t>1.19</t>
  </si>
  <si>
    <t>1.20</t>
  </si>
  <si>
    <t>1.21</t>
  </si>
  <si>
    <t>1.22</t>
  </si>
  <si>
    <t>1.23</t>
  </si>
  <si>
    <t>1.24</t>
  </si>
  <si>
    <t>1.25</t>
  </si>
  <si>
    <t>1.26</t>
  </si>
  <si>
    <t>1.27</t>
  </si>
  <si>
    <t>1.28</t>
  </si>
  <si>
    <t>1.29</t>
  </si>
  <si>
    <t>פרק 02</t>
  </si>
  <si>
    <t>פרק 02: מסדים</t>
  </si>
  <si>
    <t>סה"כ לפרק 02: מסדים</t>
  </si>
  <si>
    <t>פרק 03</t>
  </si>
  <si>
    <t>פרק 03: מעברים ומובילי כבילה</t>
  </si>
  <si>
    <t>פרק 04</t>
  </si>
  <si>
    <t>סה"כ לפרק 03: מעברים ומובילי כבילה</t>
  </si>
  <si>
    <t>פרק 04: חפירות</t>
  </si>
  <si>
    <t>4.14</t>
  </si>
  <si>
    <t>4.15</t>
  </si>
  <si>
    <t>4.16</t>
  </si>
  <si>
    <t>4.17</t>
  </si>
  <si>
    <t>סה"כ לפרק 04: חפירות</t>
  </si>
  <si>
    <t>פרק 05</t>
  </si>
  <si>
    <t>פרק 05: תאי מעבר</t>
  </si>
  <si>
    <t>סה"כ לפרק 05: תאי מעבר</t>
  </si>
  <si>
    <t>פרק 06</t>
  </si>
  <si>
    <t>פרק 06: קונזולות, תרנים ועמודים</t>
  </si>
  <si>
    <t>סה"כ לפרק 06: קונזולות, תרנים ועמודים</t>
  </si>
  <si>
    <t>סה"כ לפרק 08: מערכות אל פסק</t>
  </si>
  <si>
    <t>פרק07 : מערכות אל פסק</t>
  </si>
  <si>
    <t>פרק 07</t>
  </si>
  <si>
    <t>פרק 08: תמסורת ועורקים אלחוטיים</t>
  </si>
  <si>
    <t>פרק 08</t>
  </si>
  <si>
    <t>8.11</t>
  </si>
  <si>
    <t>8.12</t>
  </si>
  <si>
    <t>8.19</t>
  </si>
  <si>
    <t>סה"כ לפרק 08: תמסורת ועורקים אלחוטיים</t>
  </si>
  <si>
    <t>פרק 09: אינטרקום</t>
  </si>
  <si>
    <t>סה"כ לפרק 09: אינטרקום</t>
  </si>
  <si>
    <t>פרק 10: כללי</t>
  </si>
  <si>
    <t>10.3</t>
  </si>
  <si>
    <t>10.4</t>
  </si>
  <si>
    <t>10.5</t>
  </si>
  <si>
    <t>10.8</t>
  </si>
  <si>
    <t>10.9</t>
  </si>
  <si>
    <t>10.11</t>
  </si>
  <si>
    <t>סה"כ לפרק 10: כללי</t>
  </si>
  <si>
    <t>אספקה והתקנת יחידת איטרקום פנימית / חיצונית הכוללת: קודן מובנה,קורא RF, מצלמה וחיבור SIP .</t>
  </si>
  <si>
    <t>אספקה והתקנת יחידת איטרקום פנימית / חיצונית הכוללת: קודן מובנה,קורא RF, מצלמה לחיבור PTP.</t>
  </si>
  <si>
    <t>אספקה והתקנת מסך 10'' עבור מערכת האינטרקום כולל לחצץ לפתיחת דלת.</t>
  </si>
  <si>
    <t>אספקה, התקנה, חיבור, בדיקה והפעלה של מנעול אלקטרו מכאני להתקנה על דלת ,המנעול יכלול  שני מגעני סף אינטגרלי במנעול ויהיה כדוגמת מנעול ABLOY E-560/460 או שו"ע מאושר, כולל את כל האביזרים הדרושים לשם התקנתו.</t>
  </si>
  <si>
    <t>אספקה, התקנה, חיבור, בדיקה והפעלה של מנעול אלקטרו מכאני להתקנה על דלת ,המנעול יכלול  שני מגעני סף אינטגרלי במנעול ויהיה כדוגמת מנעול ABLOY E-520/420 או שו"ע מאושר, כולל את כל האביזרים הדרושים לשם התקנתו.</t>
  </si>
  <si>
    <t>מנעול זוויתן חשמלי EFF-EFF 118 PROFIX כולל כל האביזרים והפרזולים הנדרשים להתקנתו במשקוף כולל החלק היחסי בספק הכוח בבקר הנדרש להפעלתו.</t>
  </si>
  <si>
    <t>מנעול זוויתן חשמל   EFF-EFF 138 PROFIX כולל כל האביזרים והפרזולים הנדרשים להתקנתו במשקוף כולל החלק היחסי בספק הכוח בבקר הנדרש להפעלתו.</t>
  </si>
  <si>
    <t>מנעול זוויתן חשמלי EFF-EFF 332 PROFIX כולל כל האביזרים והפרזולים הנדרשים להתקנתו במשקוף כולל החלק היחסי בספק הכוח בבקר הנדרש להפעלתו.</t>
  </si>
  <si>
    <t>אספקה והתקנת קופסת ניפוץ לדלת חשמלית</t>
  </si>
  <si>
    <t>אספקה והתקנת מנעול אלקטרו מגנט 300KG כולל Lו Z על פי הצורך</t>
  </si>
  <si>
    <t>אספקה והתקנת מנעול אלקטרו מגנט 600KG כולל Lו Z על פי הצורך</t>
  </si>
  <si>
    <t>אספקה והתקנת כבל HDMI באורך עד 15 מטר בתשתית קיימת.</t>
  </si>
  <si>
    <t>יחידת גיבוי מתח 1000VA להתקנת Indoor במארז "19 כולל SNMP</t>
  </si>
  <si>
    <t>יחידת גיבוי מתח 3000VA להתקנת Indoor במארז "19  כולל SNMP</t>
  </si>
  <si>
    <t>ללא דרישת רישוי</t>
  </si>
  <si>
    <t>כלול</t>
  </si>
  <si>
    <t>אספקה והתקנת לחצן יציאה לפתיחת דלת מואר ללא מגע .</t>
  </si>
  <si>
    <t xml:space="preserve">הכנת תיעוד מלא של כל אתר  - AS-MADE, כולל מפות רשת וכל הנדרש במערכת השו"ב. התתיעוד יוגש ממוחשב וכן שלושה תיקים מודפסים כתוכניות ומידע מלא ומפורט הכולל הסברים מפורטים על צורת תפעול המערכת כולל עדכון מפות ה- GIS העירוניות בתוואי החפירה ומיקומי האנטנות וכיוצ"ב. </t>
  </si>
  <si>
    <t>התקנת מצלמת INDOOR שתסופק ע"י הלקוח</t>
  </si>
  <si>
    <t xml:space="preserve">התקנת מצלמתOUTDOOR קבועה שתסופק ע"י הלקוח </t>
  </si>
  <si>
    <t>התקנת מצלמתOUTDOOR PTZ שתסופק ע"י הלקוח</t>
  </si>
  <si>
    <t>פנל TBUS לחדר ישיבות הכולל 4 שקעי חשמל מקום ל HDMI ו USB-C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</si>
</sst>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1000000]00000"/>
    <numFmt numFmtId="165" formatCode="#,###,##0.00"/>
    <numFmt numFmtId="166" formatCode="#,###,##0"/>
    <numFmt numFmtId="167" formatCode="[$$-409]#,##0.00"/>
  </numFmts>
  <fonts count="37" x14ac:knownFonts="1">
    <font>
      <sz val="11"/>
      <color theme="1"/>
      <name val="Calibri"/>
      <family val="2"/>
      <charset val="177"/>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7"/>
      <scheme val="minor"/>
    </font>
    <font>
      <b/>
      <sz val="11"/>
      <color theme="1"/>
      <name val="Calibri"/>
      <family val="2"/>
      <scheme val="minor"/>
    </font>
    <font>
      <b/>
      <sz val="14"/>
      <color rgb="FF0000FF"/>
      <name val="Calibri"/>
      <family val="2"/>
      <scheme val="minor"/>
    </font>
    <font>
      <sz val="11"/>
      <color theme="1"/>
      <name val="Calibri"/>
      <family val="2"/>
      <scheme val="minor"/>
    </font>
    <font>
      <b/>
      <sz val="14"/>
      <name val="Calibri"/>
      <family val="2"/>
      <scheme val="minor"/>
    </font>
    <font>
      <b/>
      <sz val="14"/>
      <color theme="1"/>
      <name val="Calibri"/>
      <family val="2"/>
      <scheme val="minor"/>
    </font>
    <font>
      <sz val="12"/>
      <name val="David"/>
      <family val="2"/>
      <charset val="177"/>
    </font>
    <font>
      <u/>
      <sz val="12"/>
      <name val="David"/>
      <family val="2"/>
      <charset val="177"/>
    </font>
    <font>
      <sz val="12"/>
      <name val="David"/>
      <family val="2"/>
    </font>
    <font>
      <u/>
      <sz val="12"/>
      <name val="David"/>
      <family val="2"/>
    </font>
    <font>
      <sz val="12"/>
      <color indexed="8"/>
      <name val="David"/>
      <family val="2"/>
    </font>
    <font>
      <sz val="12"/>
      <color indexed="8"/>
      <name val="David"/>
      <family val="2"/>
      <charset val="177"/>
    </font>
    <font>
      <sz val="11"/>
      <color indexed="8"/>
      <name val="Times New Roman"/>
      <family val="1"/>
    </font>
    <font>
      <b/>
      <sz val="11"/>
      <color rgb="FF0000FF"/>
      <name val="Calibri"/>
      <family val="2"/>
      <scheme val="minor"/>
    </font>
    <font>
      <sz val="11"/>
      <color rgb="FFFF0000"/>
      <name val="Calibri"/>
      <family val="2"/>
      <charset val="177"/>
      <scheme val="minor"/>
    </font>
    <font>
      <b/>
      <u/>
      <sz val="12"/>
      <name val="David"/>
      <family val="2"/>
    </font>
    <font>
      <b/>
      <u/>
      <sz val="11"/>
      <color theme="1"/>
      <name val="Calibri"/>
      <family val="2"/>
      <scheme val="minor"/>
    </font>
    <font>
      <sz val="11"/>
      <color rgb="FFFF0000"/>
      <name val="Calibri"/>
      <family val="2"/>
      <scheme val="minor"/>
    </font>
    <font>
      <b/>
      <sz val="11"/>
      <color rgb="FFFF0000"/>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2"/>
      <color rgb="FF000000"/>
      <name val="David"/>
      <family val="2"/>
      <charset val="177"/>
    </font>
    <font>
      <sz val="11"/>
      <name val="Calibri"/>
      <family val="2"/>
      <charset val="177"/>
      <scheme val="minor"/>
    </font>
    <font>
      <sz val="10"/>
      <name val="Arial"/>
      <family val="2"/>
    </font>
    <font>
      <sz val="10"/>
      <name val="David"/>
      <family val="2"/>
      <charset val="177"/>
    </font>
    <font>
      <sz val="10"/>
      <color rgb="FF000000"/>
      <name val="Calibri"/>
      <family val="2"/>
    </font>
    <font>
      <sz val="10"/>
      <color theme="1"/>
      <name val="Calibri"/>
      <family val="2"/>
    </font>
    <font>
      <sz val="10"/>
      <color theme="1"/>
      <name val="Calibri"/>
      <family val="2"/>
      <scheme val="minor"/>
    </font>
    <font>
      <sz val="11"/>
      <color theme="1"/>
      <name val="Arial"/>
      <family val="2"/>
      <charset val="177"/>
    </font>
    <font>
      <sz val="8"/>
      <name val="Calibri"/>
      <family val="2"/>
      <charset val="177"/>
      <scheme val="minor"/>
    </font>
    <font>
      <sz val="14"/>
      <color theme="8"/>
      <name val="Calibri"/>
      <family val="2"/>
      <scheme val="minor"/>
    </font>
    <font>
      <b/>
      <sz val="14"/>
      <color theme="8"/>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0" fontId="28" fillId="0" borderId="0"/>
    <xf numFmtId="0" fontId="29" fillId="0" borderId="0" applyNumberFormat="0">
      <alignment horizontal="right"/>
    </xf>
    <xf numFmtId="0" fontId="1" fillId="0" borderId="0"/>
    <xf numFmtId="0" fontId="28" fillId="0" borderId="0"/>
    <xf numFmtId="0" fontId="1" fillId="0" borderId="0"/>
  </cellStyleXfs>
  <cellXfs count="185">
    <xf numFmtId="0" fontId="0" fillId="0" borderId="0" xfId="0"/>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5" fillId="0" borderId="0" xfId="0" applyFont="1" applyAlignment="1">
      <alignment wrapText="1"/>
    </xf>
    <xf numFmtId="0" fontId="5" fillId="3" borderId="5" xfId="0"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3" fontId="6" fillId="4" borderId="5" xfId="0" applyNumberFormat="1" applyFont="1" applyFill="1" applyBorder="1" applyAlignment="1">
      <alignment horizontal="center" vertical="center" wrapText="1"/>
    </xf>
    <xf numFmtId="0" fontId="0" fillId="3" borderId="0" xfId="0" applyFill="1" applyAlignment="1">
      <alignment vertical="center" wrapText="1"/>
    </xf>
    <xf numFmtId="49" fontId="0" fillId="3" borderId="5" xfId="0" applyNumberFormat="1" applyFill="1" applyBorder="1" applyAlignment="1">
      <alignment horizontal="center" vertical="center" wrapText="1"/>
    </xf>
    <xf numFmtId="43" fontId="4" fillId="3" borderId="5" xfId="1" applyFont="1" applyFill="1" applyBorder="1" applyAlignment="1">
      <alignment vertical="center" wrapText="1"/>
    </xf>
    <xf numFmtId="43" fontId="4" fillId="3" borderId="5" xfId="1" applyFont="1" applyFill="1" applyBorder="1" applyAlignment="1">
      <alignment wrapText="1"/>
    </xf>
    <xf numFmtId="0" fontId="0" fillId="3" borderId="0" xfId="0" applyFill="1" applyAlignment="1">
      <alignment wrapText="1"/>
    </xf>
    <xf numFmtId="49" fontId="0" fillId="5" borderId="5" xfId="0" applyNumberFormat="1" applyFill="1" applyBorder="1" applyAlignment="1">
      <alignment horizontal="center" vertical="center" wrapText="1"/>
    </xf>
    <xf numFmtId="43" fontId="4" fillId="5" borderId="5" xfId="1" applyFont="1" applyFill="1" applyBorder="1" applyAlignment="1">
      <alignment vertical="center" wrapText="1"/>
    </xf>
    <xf numFmtId="49" fontId="0" fillId="6" borderId="5" xfId="0" applyNumberFormat="1" applyFill="1" applyBorder="1" applyAlignment="1">
      <alignment horizontal="center" vertical="center" wrapText="1"/>
    </xf>
    <xf numFmtId="43" fontId="4" fillId="6" borderId="5" xfId="1" applyFont="1" applyFill="1" applyBorder="1" applyAlignment="1">
      <alignment vertical="center" wrapText="1"/>
    </xf>
    <xf numFmtId="43" fontId="4" fillId="6" borderId="5" xfId="1" applyFont="1" applyFill="1" applyBorder="1" applyAlignment="1">
      <alignment wrapText="1"/>
    </xf>
    <xf numFmtId="43" fontId="4" fillId="5" borderId="5" xfId="1" applyFont="1" applyFill="1" applyBorder="1" applyAlignment="1">
      <alignment wrapText="1"/>
    </xf>
    <xf numFmtId="0" fontId="0" fillId="0" borderId="0" xfId="0" applyAlignment="1">
      <alignment wrapText="1"/>
    </xf>
    <xf numFmtId="49" fontId="0" fillId="7" borderId="5" xfId="0" applyNumberFormat="1" applyFill="1" applyBorder="1" applyAlignment="1">
      <alignment horizontal="center" vertical="center" wrapText="1"/>
    </xf>
    <xf numFmtId="43" fontId="4" fillId="7" borderId="5" xfId="1" applyFont="1" applyFill="1" applyBorder="1" applyAlignment="1">
      <alignment vertical="center" wrapText="1"/>
    </xf>
    <xf numFmtId="49" fontId="0" fillId="8" borderId="5" xfId="0" applyNumberFormat="1" applyFill="1" applyBorder="1" applyAlignment="1">
      <alignment horizontal="center" vertical="center" wrapText="1"/>
    </xf>
    <xf numFmtId="43" fontId="4" fillId="8" borderId="5" xfId="1"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3" fontId="5" fillId="2"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64" fontId="17" fillId="3" borderId="5" xfId="0" applyNumberFormat="1" applyFont="1" applyFill="1" applyBorder="1" applyAlignment="1">
      <alignment horizontal="right" vertical="top" wrapText="1"/>
    </xf>
    <xf numFmtId="3" fontId="5" fillId="3" borderId="6"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164" fontId="6" fillId="4" borderId="5" xfId="0" applyNumberFormat="1" applyFont="1" applyFill="1" applyBorder="1" applyAlignment="1">
      <alignment horizontal="right" vertical="center" wrapText="1"/>
    </xf>
    <xf numFmtId="49" fontId="7" fillId="3" borderId="4" xfId="0" applyNumberFormat="1" applyFont="1" applyFill="1" applyBorder="1" applyAlignment="1">
      <alignment horizontal="center" vertical="center" wrapText="1"/>
    </xf>
    <xf numFmtId="164" fontId="8" fillId="5" borderId="5" xfId="0" applyNumberFormat="1" applyFont="1" applyFill="1" applyBorder="1" applyAlignment="1">
      <alignment horizontal="right" vertical="center" wrapText="1"/>
    </xf>
    <xf numFmtId="165" fontId="0" fillId="5" borderId="6" xfId="0" applyNumberFormat="1" applyFill="1" applyBorder="1" applyAlignment="1">
      <alignment horizontal="center" vertical="center" wrapText="1"/>
    </xf>
    <xf numFmtId="164" fontId="6" fillId="4" borderId="5" xfId="0" applyNumberFormat="1" applyFont="1" applyFill="1" applyBorder="1" applyAlignment="1">
      <alignment horizontal="right" vertical="top" wrapText="1"/>
    </xf>
    <xf numFmtId="49" fontId="7" fillId="3" borderId="5" xfId="0" applyNumberFormat="1" applyFont="1" applyFill="1" applyBorder="1" applyAlignment="1">
      <alignment horizontal="center" vertical="center" wrapText="1"/>
    </xf>
    <xf numFmtId="49" fontId="7" fillId="6" borderId="4" xfId="0" applyNumberFormat="1" applyFont="1" applyFill="1" applyBorder="1" applyAlignment="1">
      <alignment horizontal="center" vertical="center" wrapText="1"/>
    </xf>
    <xf numFmtId="49" fontId="7" fillId="6" borderId="5" xfId="0" applyNumberFormat="1" applyFont="1" applyFill="1" applyBorder="1" applyAlignment="1">
      <alignment horizontal="center" vertical="center" wrapText="1"/>
    </xf>
    <xf numFmtId="0" fontId="6" fillId="6" borderId="5" xfId="0" applyFont="1" applyFill="1" applyBorder="1" applyAlignment="1">
      <alignment horizontal="right" vertical="center" wrapText="1"/>
    </xf>
    <xf numFmtId="165" fontId="0" fillId="6" borderId="6" xfId="0" applyNumberFormat="1" applyFill="1" applyBorder="1" applyAlignment="1">
      <alignment horizontal="center" vertical="center" wrapText="1"/>
    </xf>
    <xf numFmtId="49" fontId="7" fillId="7" borderId="4" xfId="0" applyNumberFormat="1" applyFont="1" applyFill="1" applyBorder="1" applyAlignment="1">
      <alignment horizontal="center" vertical="center" wrapText="1"/>
    </xf>
    <xf numFmtId="49" fontId="7" fillId="7" borderId="10" xfId="0" applyNumberFormat="1" applyFont="1" applyFill="1" applyBorder="1" applyAlignment="1">
      <alignment horizontal="center" vertical="center" wrapText="1"/>
    </xf>
    <xf numFmtId="164" fontId="8" fillId="7" borderId="5" xfId="0" applyNumberFormat="1" applyFont="1" applyFill="1" applyBorder="1" applyAlignment="1">
      <alignment horizontal="right" vertical="center" wrapText="1"/>
    </xf>
    <xf numFmtId="165" fontId="0" fillId="7" borderId="6" xfId="0" applyNumberForma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49" fontId="7" fillId="8" borderId="10" xfId="0" applyNumberFormat="1" applyFont="1" applyFill="1" applyBorder="1" applyAlignment="1">
      <alignment horizontal="center" vertical="center" wrapText="1"/>
    </xf>
    <xf numFmtId="164" fontId="8" fillId="8" borderId="5" xfId="0" applyNumberFormat="1" applyFont="1" applyFill="1" applyBorder="1" applyAlignment="1">
      <alignment horizontal="right" vertical="center" wrapText="1"/>
    </xf>
    <xf numFmtId="165" fontId="0" fillId="8" borderId="6" xfId="0" applyNumberFormat="1" applyFill="1" applyBorder="1" applyAlignment="1">
      <alignment horizontal="center" vertical="center" wrapText="1"/>
    </xf>
    <xf numFmtId="0" fontId="7" fillId="0" borderId="0" xfId="0" applyFont="1" applyAlignment="1">
      <alignment horizontal="center" vertical="center" wrapText="1"/>
    </xf>
    <xf numFmtId="164" fontId="0" fillId="0" borderId="0" xfId="0" applyNumberFormat="1" applyAlignment="1">
      <alignment horizontal="right" vertical="top" wrapText="1"/>
    </xf>
    <xf numFmtId="0" fontId="5" fillId="2"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49" fontId="0" fillId="3" borderId="7" xfId="0" applyNumberFormat="1" applyFill="1" applyBorder="1" applyAlignment="1">
      <alignment horizontal="center" vertical="center" wrapText="1"/>
    </xf>
    <xf numFmtId="49" fontId="0" fillId="5" borderId="7" xfId="0" applyNumberFormat="1" applyFill="1" applyBorder="1" applyAlignment="1">
      <alignment horizontal="center" vertical="center" wrapText="1"/>
    </xf>
    <xf numFmtId="0" fontId="8" fillId="4" borderId="7" xfId="0" applyFont="1" applyFill="1" applyBorder="1" applyAlignment="1">
      <alignment horizontal="center" vertical="center" wrapText="1"/>
    </xf>
    <xf numFmtId="49" fontId="0" fillId="6" borderId="7" xfId="0" applyNumberFormat="1" applyFill="1" applyBorder="1" applyAlignment="1">
      <alignment horizontal="center" vertical="center" wrapText="1"/>
    </xf>
    <xf numFmtId="49" fontId="0" fillId="7" borderId="7" xfId="0" applyNumberFormat="1" applyFill="1" applyBorder="1" applyAlignment="1">
      <alignment horizontal="center" vertical="center" wrapText="1"/>
    </xf>
    <xf numFmtId="49" fontId="0" fillId="8" borderId="7" xfId="0" applyNumberFormat="1" applyFill="1" applyBorder="1" applyAlignment="1">
      <alignment horizontal="center" vertical="center" wrapText="1"/>
    </xf>
    <xf numFmtId="43" fontId="4" fillId="3" borderId="5" xfId="1" applyFont="1" applyFill="1" applyBorder="1" applyAlignment="1">
      <alignment horizontal="center" vertical="center" wrapText="1"/>
    </xf>
    <xf numFmtId="43" fontId="0" fillId="0" borderId="0" xfId="0" applyNumberFormat="1" applyAlignment="1">
      <alignment horizontal="center" vertical="center" wrapText="1"/>
    </xf>
    <xf numFmtId="44" fontId="0" fillId="0" borderId="0" xfId="2" applyFont="1" applyAlignment="1">
      <alignment horizontal="center" vertical="center" wrapText="1"/>
    </xf>
    <xf numFmtId="0" fontId="0" fillId="3" borderId="0" xfId="0" applyFill="1" applyAlignment="1">
      <alignment horizontal="center" vertical="center" wrapText="1"/>
    </xf>
    <xf numFmtId="166" fontId="0" fillId="3" borderId="6" xfId="0" applyNumberFormat="1" applyFill="1" applyBorder="1" applyAlignment="1">
      <alignment horizontal="center" vertical="center" wrapText="1"/>
    </xf>
    <xf numFmtId="3" fontId="6" fillId="4" borderId="6" xfId="0" applyNumberFormat="1" applyFont="1" applyFill="1" applyBorder="1" applyAlignment="1">
      <alignment horizontal="center" vertical="center" wrapText="1"/>
    </xf>
    <xf numFmtId="43" fontId="4" fillId="3" borderId="6" xfId="1" applyFont="1" applyFill="1" applyBorder="1" applyAlignment="1">
      <alignment horizontal="center" vertical="center" wrapText="1"/>
    </xf>
    <xf numFmtId="43" fontId="9" fillId="5" borderId="6" xfId="1" applyFont="1" applyFill="1" applyBorder="1" applyAlignment="1">
      <alignment horizontal="center" vertical="center" wrapText="1"/>
    </xf>
    <xf numFmtId="43" fontId="4" fillId="6" borderId="6" xfId="1" applyFont="1" applyFill="1" applyBorder="1" applyAlignment="1">
      <alignment horizontal="center" vertical="center" wrapText="1"/>
    </xf>
    <xf numFmtId="43" fontId="4" fillId="6" borderId="6" xfId="1" applyFont="1" applyFill="1" applyBorder="1" applyAlignment="1">
      <alignment horizontal="center" wrapText="1"/>
    </xf>
    <xf numFmtId="43" fontId="4" fillId="3" borderId="6" xfId="1" applyFont="1" applyFill="1" applyBorder="1" applyAlignment="1">
      <alignment horizontal="center" wrapText="1"/>
    </xf>
    <xf numFmtId="43" fontId="9" fillId="5" borderId="6" xfId="1" applyFont="1" applyFill="1" applyBorder="1" applyAlignment="1">
      <alignment horizontal="center" wrapText="1"/>
    </xf>
    <xf numFmtId="44" fontId="9" fillId="5" borderId="6" xfId="2" applyFont="1" applyFill="1" applyBorder="1" applyAlignment="1">
      <alignment horizontal="center" vertical="center" wrapText="1"/>
    </xf>
    <xf numFmtId="43" fontId="9" fillId="7" borderId="6" xfId="1" applyFont="1" applyFill="1" applyBorder="1" applyAlignment="1">
      <alignment horizontal="center" vertical="center" wrapText="1"/>
    </xf>
    <xf numFmtId="44" fontId="9" fillId="8" borderId="6" xfId="2" applyFont="1" applyFill="1" applyBorder="1" applyAlignment="1">
      <alignment horizontal="center" vertical="center" wrapText="1"/>
    </xf>
    <xf numFmtId="0" fontId="7" fillId="0" borderId="5" xfId="0" applyFont="1" applyBorder="1" applyAlignment="1">
      <alignment horizontal="right" vertical="center" wrapText="1" readingOrder="2"/>
    </xf>
    <xf numFmtId="0" fontId="25" fillId="0" borderId="5" xfId="3" applyFont="1" applyBorder="1" applyAlignment="1">
      <alignment horizontal="right" vertical="center" wrapText="1" readingOrder="2"/>
    </xf>
    <xf numFmtId="43" fontId="21" fillId="3" borderId="5" xfId="1" applyFont="1" applyFill="1" applyBorder="1" applyAlignment="1">
      <alignment wrapText="1"/>
    </xf>
    <xf numFmtId="49" fontId="21" fillId="3" borderId="7" xfId="0" applyNumberFormat="1" applyFont="1" applyFill="1" applyBorder="1" applyAlignment="1">
      <alignment horizontal="center" vertical="center" wrapText="1"/>
    </xf>
    <xf numFmtId="0" fontId="21" fillId="3" borderId="0" xfId="0" applyFont="1" applyFill="1" applyAlignment="1">
      <alignment wrapText="1"/>
    </xf>
    <xf numFmtId="0" fontId="3" fillId="0" borderId="5" xfId="0" applyFont="1" applyBorder="1" applyAlignment="1">
      <alignment horizontal="right" vertical="center" wrapText="1"/>
    </xf>
    <xf numFmtId="49" fontId="7" fillId="2" borderId="4" xfId="0" applyNumberFormat="1" applyFont="1" applyFill="1" applyBorder="1" applyAlignment="1">
      <alignment horizontal="center" vertical="center" wrapText="1"/>
    </xf>
    <xf numFmtId="49" fontId="0" fillId="2" borderId="5" xfId="0" applyNumberFormat="1" applyFill="1" applyBorder="1" applyAlignment="1">
      <alignment horizontal="center" vertical="center" wrapText="1"/>
    </xf>
    <xf numFmtId="164" fontId="0" fillId="2" borderId="5" xfId="0" applyNumberFormat="1" applyFill="1" applyBorder="1" applyAlignment="1">
      <alignment horizontal="right" vertical="top" wrapText="1"/>
    </xf>
    <xf numFmtId="166" fontId="0" fillId="2" borderId="6" xfId="0" applyNumberFormat="1" applyFill="1" applyBorder="1" applyAlignment="1">
      <alignment horizontal="center" vertical="center" wrapText="1"/>
    </xf>
    <xf numFmtId="43" fontId="4" fillId="2" borderId="5" xfId="1" applyFont="1" applyFill="1" applyBorder="1" applyAlignment="1">
      <alignment vertical="center" wrapText="1"/>
    </xf>
    <xf numFmtId="49" fontId="0" fillId="2" borderId="7" xfId="0" applyNumberFormat="1" applyFill="1" applyBorder="1" applyAlignment="1">
      <alignment horizontal="center" vertical="center" wrapText="1"/>
    </xf>
    <xf numFmtId="0" fontId="0" fillId="2" borderId="0" xfId="0" applyFill="1" applyAlignment="1">
      <alignment wrapText="1"/>
    </xf>
    <xf numFmtId="4" fontId="3" fillId="0" borderId="5" xfId="0" applyNumberFormat="1" applyFont="1" applyBorder="1" applyAlignment="1">
      <alignment horizontal="left" vertical="center" wrapText="1"/>
    </xf>
    <xf numFmtId="43" fontId="4" fillId="2" borderId="6" xfId="1" applyFont="1" applyFill="1" applyBorder="1" applyAlignment="1">
      <alignment horizontal="center" vertical="center" wrapText="1"/>
    </xf>
    <xf numFmtId="0" fontId="31" fillId="0" borderId="5" xfId="0" applyFont="1" applyBorder="1" applyAlignment="1">
      <alignment horizontal="right" vertical="center" wrapText="1"/>
    </xf>
    <xf numFmtId="49" fontId="7" fillId="2" borderId="5" xfId="0" applyNumberFormat="1" applyFont="1" applyFill="1" applyBorder="1" applyAlignment="1">
      <alignment horizontal="center" vertical="center" wrapText="1"/>
    </xf>
    <xf numFmtId="43" fontId="4" fillId="2" borderId="5" xfId="1" applyFont="1" applyFill="1" applyBorder="1" applyAlignment="1">
      <alignment wrapText="1"/>
    </xf>
    <xf numFmtId="49" fontId="18" fillId="2" borderId="5" xfId="0" applyNumberFormat="1" applyFont="1" applyFill="1" applyBorder="1" applyAlignment="1">
      <alignment horizontal="center" vertical="center" wrapText="1"/>
    </xf>
    <xf numFmtId="49" fontId="18" fillId="3" borderId="5"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64" fontId="17" fillId="2" borderId="5" xfId="0" applyNumberFormat="1" applyFont="1" applyFill="1" applyBorder="1" applyAlignment="1">
      <alignment horizontal="right" vertical="top" wrapText="1"/>
    </xf>
    <xf numFmtId="0" fontId="5" fillId="2" borderId="5" xfId="0"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49" fontId="21" fillId="0" borderId="8" xfId="0" applyNumberFormat="1" applyFont="1" applyBorder="1" applyAlignment="1">
      <alignment horizontal="center" vertical="center" wrapText="1"/>
    </xf>
    <xf numFmtId="166" fontId="24" fillId="0" borderId="6" xfId="0" applyNumberFormat="1" applyFont="1" applyBorder="1" applyAlignment="1">
      <alignment horizontal="center" vertical="center" wrapText="1"/>
    </xf>
    <xf numFmtId="43" fontId="24" fillId="0" borderId="5" xfId="1" applyFont="1" applyFill="1" applyBorder="1" applyAlignment="1">
      <alignment vertical="center" wrapText="1"/>
    </xf>
    <xf numFmtId="43" fontId="24" fillId="0" borderId="6" xfId="1" applyFont="1" applyFill="1" applyBorder="1" applyAlignment="1">
      <alignment horizontal="center" vertical="center" wrapText="1"/>
    </xf>
    <xf numFmtId="49" fontId="21" fillId="0" borderId="5" xfId="0" applyNumberFormat="1" applyFont="1" applyBorder="1" applyAlignment="1">
      <alignment horizontal="center" vertical="center" wrapText="1"/>
    </xf>
    <xf numFmtId="43" fontId="21" fillId="0" borderId="5" xfId="1" applyFont="1" applyFill="1" applyBorder="1" applyAlignment="1">
      <alignment wrapText="1"/>
    </xf>
    <xf numFmtId="49" fontId="21" fillId="0" borderId="7" xfId="0" applyNumberFormat="1" applyFont="1" applyBorder="1" applyAlignment="1">
      <alignment horizontal="center" vertical="center" wrapText="1"/>
    </xf>
    <xf numFmtId="0" fontId="21" fillId="0" borderId="0" xfId="0" applyFont="1" applyAlignment="1">
      <alignment wrapText="1"/>
    </xf>
    <xf numFmtId="164" fontId="24" fillId="0" borderId="5" xfId="0" applyNumberFormat="1" applyFont="1" applyBorder="1" applyAlignment="1">
      <alignment horizontal="right" vertical="top" wrapText="1"/>
    </xf>
    <xf numFmtId="49" fontId="24" fillId="0" borderId="5"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64" fontId="0" fillId="0" borderId="5" xfId="0" applyNumberFormat="1" applyBorder="1" applyAlignment="1">
      <alignment horizontal="right" vertical="top" wrapText="1"/>
    </xf>
    <xf numFmtId="49" fontId="0" fillId="0" borderId="5" xfId="0" applyNumberFormat="1" applyBorder="1" applyAlignment="1">
      <alignment horizontal="center" vertical="center" wrapText="1"/>
    </xf>
    <xf numFmtId="166" fontId="0" fillId="0" borderId="6" xfId="0" applyNumberFormat="1" applyBorder="1" applyAlignment="1">
      <alignment horizontal="center" vertical="center" wrapText="1"/>
    </xf>
    <xf numFmtId="43" fontId="4" fillId="0" borderId="5" xfId="1" applyFont="1" applyFill="1" applyBorder="1" applyAlignment="1">
      <alignment vertical="center" wrapText="1"/>
    </xf>
    <xf numFmtId="43" fontId="4" fillId="0" borderId="6" xfId="1" applyFont="1" applyFill="1" applyBorder="1" applyAlignment="1">
      <alignment horizontal="center" vertical="center" wrapText="1"/>
    </xf>
    <xf numFmtId="43" fontId="4" fillId="0" borderId="5" xfId="1" applyFont="1" applyFill="1" applyBorder="1" applyAlignment="1">
      <alignment wrapText="1"/>
    </xf>
    <xf numFmtId="49" fontId="0" fillId="0" borderId="7" xfId="0" applyNumberFormat="1" applyBorder="1" applyAlignment="1">
      <alignment horizontal="center" vertical="center" wrapText="1"/>
    </xf>
    <xf numFmtId="49" fontId="18"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164" fontId="17" fillId="0" borderId="5" xfId="0" applyNumberFormat="1" applyFont="1" applyBorder="1" applyAlignment="1">
      <alignment horizontal="right" vertical="top" wrapText="1"/>
    </xf>
    <xf numFmtId="0" fontId="5" fillId="0" borderId="5" xfId="0"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5" fillId="0" borderId="7" xfId="0"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30" fillId="0" borderId="11" xfId="0" applyFont="1" applyBorder="1" applyAlignment="1">
      <alignment horizontal="center" vertical="center" wrapText="1"/>
    </xf>
    <xf numFmtId="0" fontId="32" fillId="0" borderId="5" xfId="6" applyFont="1" applyBorder="1" applyAlignment="1">
      <alignment horizontal="center" vertical="center" wrapText="1"/>
    </xf>
    <xf numFmtId="0" fontId="6" fillId="0" borderId="7" xfId="0" applyFont="1" applyBorder="1" applyAlignment="1">
      <alignment horizontal="center" vertical="center" wrapText="1"/>
    </xf>
    <xf numFmtId="167" fontId="0" fillId="0" borderId="0" xfId="0" applyNumberFormat="1" applyAlignment="1">
      <alignment wrapText="1"/>
    </xf>
    <xf numFmtId="49" fontId="0" fillId="0" borderId="7" xfId="0" applyNumberFormat="1" applyBorder="1" applyAlignment="1">
      <alignment horizontal="right" vertical="center" wrapText="1"/>
    </xf>
    <xf numFmtId="165" fontId="0" fillId="0" borderId="6" xfId="0" applyNumberFormat="1" applyBorder="1" applyAlignment="1">
      <alignment horizontal="center" vertical="center" wrapText="1"/>
    </xf>
    <xf numFmtId="43" fontId="27" fillId="0" borderId="5" xfId="1" applyFont="1" applyFill="1" applyBorder="1" applyAlignment="1">
      <alignment vertical="center" wrapText="1"/>
    </xf>
    <xf numFmtId="43" fontId="0" fillId="0" borderId="6" xfId="1" applyFont="1" applyFill="1" applyBorder="1" applyAlignment="1">
      <alignment horizontal="center" vertical="center" wrapText="1"/>
    </xf>
    <xf numFmtId="0" fontId="26" fillId="0" borderId="5" xfId="3" applyFont="1" applyBorder="1" applyAlignment="1">
      <alignment horizontal="right" vertical="center" wrapText="1" readingOrder="2"/>
    </xf>
    <xf numFmtId="164" fontId="0" fillId="0" borderId="5" xfId="0" applyNumberFormat="1" applyBorder="1" applyAlignment="1">
      <alignment horizontal="right" vertical="top" wrapText="1" readingOrder="2"/>
    </xf>
    <xf numFmtId="43" fontId="4" fillId="0" borderId="6" xfId="1" applyFont="1" applyFill="1" applyBorder="1" applyAlignment="1">
      <alignment horizontal="center" wrapText="1"/>
    </xf>
    <xf numFmtId="0" fontId="2" fillId="0" borderId="5" xfId="0" applyFont="1" applyBorder="1" applyAlignment="1">
      <alignment horizontal="right" vertical="center" wrapText="1"/>
    </xf>
    <xf numFmtId="43" fontId="4" fillId="0" borderId="5" xfId="1" applyFont="1" applyFill="1" applyBorder="1" applyAlignment="1">
      <alignment horizontal="center" vertical="center" wrapText="1"/>
    </xf>
    <xf numFmtId="0" fontId="3" fillId="0" borderId="5" xfId="0" applyFont="1" applyBorder="1" applyAlignment="1">
      <alignment horizontal="right" vertical="center" wrapText="1" readingOrder="2"/>
    </xf>
    <xf numFmtId="0" fontId="33" fillId="0" borderId="5" xfId="0" applyFont="1" applyBorder="1" applyAlignment="1">
      <alignment horizontal="right" vertical="center" wrapText="1" readingOrder="2"/>
    </xf>
    <xf numFmtId="0" fontId="33" fillId="0" borderId="12" xfId="0" applyFont="1" applyBorder="1" applyAlignment="1">
      <alignment horizontal="right" vertical="center" wrapText="1" readingOrder="2"/>
    </xf>
    <xf numFmtId="0" fontId="22" fillId="0" borderId="5" xfId="0" applyFont="1" applyBorder="1" applyAlignment="1">
      <alignment horizontal="center" vertical="center" wrapText="1"/>
    </xf>
    <xf numFmtId="49" fontId="24"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3" borderId="4" xfId="0" applyNumberFormat="1" applyFont="1" applyFill="1" applyBorder="1" applyAlignment="1">
      <alignment horizontal="center" vertical="center" wrapText="1"/>
    </xf>
    <xf numFmtId="166" fontId="27" fillId="3" borderId="6" xfId="0" applyNumberFormat="1" applyFont="1" applyFill="1" applyBorder="1" applyAlignment="1">
      <alignment horizontal="center" vertical="center" wrapText="1"/>
    </xf>
    <xf numFmtId="164" fontId="24" fillId="0" borderId="5" xfId="0" applyNumberFormat="1" applyFont="1" applyBorder="1" applyAlignment="1">
      <alignment horizontal="right" vertical="top" wrapText="1" readingOrder="2"/>
    </xf>
    <xf numFmtId="164" fontId="24" fillId="0" borderId="5" xfId="0" applyNumberFormat="1" applyFont="1" applyBorder="1" applyAlignment="1">
      <alignment horizontal="right" vertical="top" wrapText="1" indent="1" readingOrder="2"/>
    </xf>
    <xf numFmtId="164" fontId="24" fillId="0" borderId="5" xfId="0" applyNumberFormat="1" applyFont="1" applyBorder="1" applyAlignment="1">
      <alignment horizontal="right" vertical="top" wrapText="1" indent="2" readingOrder="2"/>
    </xf>
    <xf numFmtId="164" fontId="0" fillId="9" borderId="5" xfId="0" applyNumberFormat="1" applyFill="1" applyBorder="1" applyAlignment="1">
      <alignment horizontal="right" vertical="top" wrapText="1"/>
    </xf>
    <xf numFmtId="0" fontId="21" fillId="10" borderId="0" xfId="0" applyFont="1" applyFill="1" applyAlignment="1">
      <alignment wrapText="1"/>
    </xf>
    <xf numFmtId="0" fontId="5" fillId="11" borderId="0" xfId="0" applyFont="1" applyFill="1" applyAlignment="1">
      <alignment wrapText="1"/>
    </xf>
    <xf numFmtId="0" fontId="1" fillId="0" borderId="5" xfId="0" applyFont="1" applyBorder="1" applyAlignment="1">
      <alignment horizontal="right" vertical="center" wrapText="1"/>
    </xf>
    <xf numFmtId="0" fontId="6" fillId="0" borderId="5" xfId="0" applyFont="1" applyBorder="1" applyAlignment="1">
      <alignment horizontal="center" vertical="center" wrapText="1"/>
    </xf>
    <xf numFmtId="164" fontId="8" fillId="0" borderId="5" xfId="0" applyNumberFormat="1" applyFont="1" applyBorder="1" applyAlignment="1">
      <alignment horizontal="right" vertical="center" wrapText="1"/>
    </xf>
    <xf numFmtId="43" fontId="9" fillId="0" borderId="6" xfId="1" applyFont="1" applyFill="1" applyBorder="1" applyAlignment="1">
      <alignment horizontal="center" vertical="center" wrapText="1"/>
    </xf>
    <xf numFmtId="49" fontId="36" fillId="6" borderId="4" xfId="0" applyNumberFormat="1" applyFont="1" applyFill="1" applyBorder="1" applyAlignment="1">
      <alignment horizontal="center" vertical="center" wrapText="1"/>
    </xf>
    <xf numFmtId="49" fontId="35" fillId="6" borderId="4" xfId="0" applyNumberFormat="1" applyFont="1" applyFill="1" applyBorder="1" applyAlignment="1">
      <alignment horizontal="center" vertical="center" wrapText="1"/>
    </xf>
    <xf numFmtId="49" fontId="7" fillId="0" borderId="0" xfId="0" applyNumberFormat="1" applyFont="1" applyAlignment="1">
      <alignment horizontal="center" vertical="center" wrapText="1"/>
    </xf>
    <xf numFmtId="49" fontId="5" fillId="2" borderId="1"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9" xfId="0" applyNumberFormat="1" applyFont="1" applyFill="1" applyBorder="1" applyAlignment="1">
      <alignment horizontal="center" vertical="center" wrapText="1"/>
    </xf>
    <xf numFmtId="49" fontId="21" fillId="3" borderId="10" xfId="0" applyNumberFormat="1" applyFont="1" applyFill="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9" xfId="0" applyNumberFormat="1" applyFont="1" applyFill="1" applyBorder="1" applyAlignment="1">
      <alignment horizontal="center" vertical="center" wrapText="1"/>
    </xf>
    <xf numFmtId="49" fontId="21" fillId="3" borderId="10"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cellXfs>
  <cellStyles count="9">
    <cellStyle name="0,0_x000d__x000a_NA_x000d__x000a_" xfId="7" xr:uid="{34BEB559-2E15-4E13-AB9C-3F99690A2C7C}"/>
    <cellStyle name="Comma" xfId="1" builtinId="3"/>
    <cellStyle name="Currency" xfId="2" builtinId="4"/>
    <cellStyle name="MS_Hebrew" xfId="5" xr:uid="{F38DBE29-45F1-48D2-AB39-012F503032C3}"/>
    <cellStyle name="Normal" xfId="0" builtinId="0"/>
    <cellStyle name="Normal 2" xfId="3" xr:uid="{00000000-0005-0000-0000-000003000000}"/>
    <cellStyle name="Normal 2 2" xfId="4" xr:uid="{7B9CAED3-ABB3-41B5-B2AB-4B494698107A}"/>
    <cellStyle name="Normal 3" xfId="6" xr:uid="{BEF39E39-3F89-4254-9E26-C9915A8D40F5}"/>
    <cellStyle name="Normal 8 2" xfId="8" xr:uid="{30F8B566-8617-4C6F-832C-2035A2B9A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AF67-CC02-47E8-B521-5FCC5687B788}">
  <sheetPr>
    <pageSetUpPr fitToPage="1"/>
  </sheetPr>
  <dimension ref="A1:K386"/>
  <sheetViews>
    <sheetView rightToLeft="1" topLeftCell="C67" zoomScale="84" zoomScaleNormal="100" workbookViewId="0">
      <selection activeCell="J389" sqref="J389"/>
    </sheetView>
  </sheetViews>
  <sheetFormatPr defaultColWidth="9" defaultRowHeight="14.5" outlineLevelRow="1" x14ac:dyDescent="0.35"/>
  <cols>
    <col min="1" max="1" width="7.7265625" style="49" bestFit="1" customWidth="1"/>
    <col min="2" max="2" width="5.453125" style="49" customWidth="1"/>
    <col min="3" max="3" width="52.453125" style="50" customWidth="1"/>
    <col min="4" max="4" width="7.453125" style="24" customWidth="1"/>
    <col min="5" max="5" width="9.90625" style="24" customWidth="1"/>
    <col min="6" max="6" width="15.08984375" style="25" bestFit="1" customWidth="1"/>
    <col min="7" max="7" width="20.90625" style="24" customWidth="1"/>
    <col min="8" max="8" width="14.453125" style="24" bestFit="1" customWidth="1"/>
    <col min="9" max="9" width="7.7265625" style="24" customWidth="1"/>
    <col min="10" max="10" width="42.08984375" style="24" customWidth="1"/>
    <col min="11" max="11" width="10.08984375" style="19" bestFit="1" customWidth="1"/>
    <col min="12" max="16384" width="9" style="19"/>
  </cols>
  <sheetData>
    <row r="1" spans="1:10" x14ac:dyDescent="0.35">
      <c r="G1" s="61">
        <f>G384</f>
        <v>30770430</v>
      </c>
    </row>
    <row r="2" spans="1:10" ht="15" thickBot="1" x14ac:dyDescent="0.4"/>
    <row r="3" spans="1:10" s="3" customFormat="1" ht="43.5" x14ac:dyDescent="0.35">
      <c r="A3" s="1" t="s">
        <v>0</v>
      </c>
      <c r="B3" s="1" t="s">
        <v>1</v>
      </c>
      <c r="C3" s="1" t="s">
        <v>2</v>
      </c>
      <c r="D3" s="1" t="s">
        <v>3</v>
      </c>
      <c r="E3" s="26" t="s">
        <v>155</v>
      </c>
      <c r="F3" s="2" t="s">
        <v>4</v>
      </c>
      <c r="G3" s="26" t="s">
        <v>5</v>
      </c>
      <c r="H3" s="1" t="s">
        <v>6</v>
      </c>
      <c r="I3" s="1" t="s">
        <v>7</v>
      </c>
      <c r="J3" s="51" t="s">
        <v>8</v>
      </c>
    </row>
    <row r="4" spans="1:10" s="3" customFormat="1" ht="45.75" customHeight="1" x14ac:dyDescent="0.35">
      <c r="A4" s="27"/>
      <c r="B4" s="4"/>
      <c r="C4" s="28" t="s">
        <v>286</v>
      </c>
      <c r="D4" s="4"/>
      <c r="E4" s="29"/>
      <c r="F4" s="5"/>
      <c r="G4" s="29"/>
      <c r="H4" s="4"/>
      <c r="I4" s="4"/>
      <c r="J4" s="52"/>
    </row>
    <row r="5" spans="1:10" s="3" customFormat="1" ht="29" x14ac:dyDescent="0.35">
      <c r="A5" s="27"/>
      <c r="B5" s="4"/>
      <c r="C5" s="28" t="s">
        <v>9</v>
      </c>
      <c r="D5" s="4"/>
      <c r="E5" s="29"/>
      <c r="F5" s="5"/>
      <c r="G5" s="29"/>
      <c r="H5" s="4"/>
      <c r="I5" s="4"/>
      <c r="J5" s="52"/>
    </row>
    <row r="6" spans="1:10" s="3" customFormat="1" ht="29" x14ac:dyDescent="0.35">
      <c r="A6" s="27"/>
      <c r="B6" s="4"/>
      <c r="C6" s="28" t="s">
        <v>10</v>
      </c>
      <c r="D6" s="4"/>
      <c r="E6" s="29"/>
      <c r="F6" s="5"/>
      <c r="G6" s="29"/>
      <c r="H6" s="4"/>
      <c r="I6" s="4"/>
      <c r="J6" s="52"/>
    </row>
    <row r="7" spans="1:10" s="8" customFormat="1" ht="18.5" x14ac:dyDescent="0.35">
      <c r="A7" s="30" t="s">
        <v>11</v>
      </c>
      <c r="B7" s="6"/>
      <c r="C7" s="31" t="s">
        <v>175</v>
      </c>
      <c r="D7" s="6"/>
      <c r="E7" s="7"/>
      <c r="F7" s="7"/>
      <c r="G7" s="65"/>
      <c r="H7" s="6"/>
      <c r="I7" s="6"/>
      <c r="J7" s="53"/>
    </row>
    <row r="8" spans="1:10" s="108" customFormat="1" ht="29" outlineLevel="1" x14ac:dyDescent="0.35">
      <c r="A8" s="148" t="s">
        <v>513</v>
      </c>
      <c r="B8" s="174"/>
      <c r="C8" s="90" t="s">
        <v>351</v>
      </c>
      <c r="D8" s="90" t="s">
        <v>21</v>
      </c>
      <c r="E8" s="102">
        <v>700</v>
      </c>
      <c r="F8" s="103">
        <v>1350</v>
      </c>
      <c r="G8" s="104">
        <f t="shared" ref="G8:G24" si="0">E8*F8</f>
        <v>945000</v>
      </c>
      <c r="H8" s="105" t="s">
        <v>378</v>
      </c>
      <c r="I8" s="106"/>
      <c r="J8" s="107"/>
    </row>
    <row r="9" spans="1:10" s="108" customFormat="1" outlineLevel="1" x14ac:dyDescent="0.35">
      <c r="A9" s="148" t="s">
        <v>514</v>
      </c>
      <c r="B9" s="175"/>
      <c r="C9" s="109" t="s">
        <v>433</v>
      </c>
      <c r="D9" s="110" t="s">
        <v>13</v>
      </c>
      <c r="E9" s="102">
        <v>1</v>
      </c>
      <c r="F9" s="103">
        <v>400000</v>
      </c>
      <c r="G9" s="104">
        <f t="shared" si="0"/>
        <v>400000</v>
      </c>
      <c r="H9" s="105"/>
      <c r="I9" s="106"/>
      <c r="J9" s="107"/>
    </row>
    <row r="10" spans="1:10" s="108" customFormat="1" outlineLevel="1" x14ac:dyDescent="0.35">
      <c r="A10" s="148" t="s">
        <v>515</v>
      </c>
      <c r="B10" s="175"/>
      <c r="C10" s="109" t="s">
        <v>379</v>
      </c>
      <c r="D10" s="110" t="s">
        <v>13</v>
      </c>
      <c r="E10" s="102">
        <v>1</v>
      </c>
      <c r="F10" s="103">
        <v>50000</v>
      </c>
      <c r="G10" s="104">
        <f t="shared" si="0"/>
        <v>50000</v>
      </c>
      <c r="H10" s="105"/>
      <c r="I10" s="106"/>
      <c r="J10" s="107"/>
    </row>
    <row r="11" spans="1:10" s="108" customFormat="1" outlineLevel="1" x14ac:dyDescent="0.35">
      <c r="A11" s="148" t="s">
        <v>516</v>
      </c>
      <c r="B11" s="175"/>
      <c r="C11" s="109" t="s">
        <v>434</v>
      </c>
      <c r="D11" s="110" t="s">
        <v>13</v>
      </c>
      <c r="E11" s="102">
        <v>100</v>
      </c>
      <c r="F11" s="103">
        <v>1600</v>
      </c>
      <c r="G11" s="104">
        <f t="shared" si="0"/>
        <v>160000</v>
      </c>
      <c r="H11" s="105"/>
      <c r="I11" s="106"/>
      <c r="J11" s="107"/>
    </row>
    <row r="12" spans="1:10" s="108" customFormat="1" ht="24" customHeight="1" outlineLevel="1" x14ac:dyDescent="0.35">
      <c r="A12" s="148" t="s">
        <v>517</v>
      </c>
      <c r="B12" s="175"/>
      <c r="C12" s="90" t="s">
        <v>352</v>
      </c>
      <c r="D12" s="90" t="s">
        <v>21</v>
      </c>
      <c r="E12" s="102">
        <v>400</v>
      </c>
      <c r="F12" s="103">
        <v>250</v>
      </c>
      <c r="G12" s="104">
        <f t="shared" si="0"/>
        <v>100000</v>
      </c>
      <c r="H12" s="105"/>
      <c r="I12" s="106"/>
      <c r="J12" s="107"/>
    </row>
    <row r="13" spans="1:10" s="108" customFormat="1" outlineLevel="1" x14ac:dyDescent="0.35">
      <c r="A13" s="148" t="s">
        <v>518</v>
      </c>
      <c r="B13" s="175"/>
      <c r="C13" s="109" t="s">
        <v>435</v>
      </c>
      <c r="D13" s="90"/>
      <c r="E13" s="102">
        <v>1</v>
      </c>
      <c r="F13" s="103">
        <v>750</v>
      </c>
      <c r="G13" s="104">
        <f t="shared" si="0"/>
        <v>750</v>
      </c>
      <c r="H13" s="105"/>
      <c r="I13" s="106"/>
      <c r="J13" s="107"/>
    </row>
    <row r="14" spans="1:10" s="108" customFormat="1" ht="29" outlineLevel="1" x14ac:dyDescent="0.35">
      <c r="A14" s="148" t="s">
        <v>519</v>
      </c>
      <c r="B14" s="175"/>
      <c r="C14" s="109" t="s">
        <v>436</v>
      </c>
      <c r="D14" s="90"/>
      <c r="E14" s="102">
        <v>1</v>
      </c>
      <c r="F14" s="103">
        <v>38000</v>
      </c>
      <c r="G14" s="104">
        <f t="shared" si="0"/>
        <v>38000</v>
      </c>
      <c r="H14" s="105"/>
      <c r="I14" s="106"/>
      <c r="J14" s="107"/>
    </row>
    <row r="15" spans="1:10" s="108" customFormat="1" ht="72.5" outlineLevel="1" x14ac:dyDescent="0.35">
      <c r="A15" s="148" t="s">
        <v>520</v>
      </c>
      <c r="B15" s="175"/>
      <c r="C15" s="109" t="s">
        <v>439</v>
      </c>
      <c r="D15" s="90" t="s">
        <v>21</v>
      </c>
      <c r="E15" s="102">
        <v>20</v>
      </c>
      <c r="F15" s="103">
        <v>3800</v>
      </c>
      <c r="G15" s="104">
        <f t="shared" si="0"/>
        <v>76000</v>
      </c>
      <c r="H15" s="105"/>
      <c r="I15" s="106"/>
      <c r="J15" s="107"/>
    </row>
    <row r="16" spans="1:10" s="108" customFormat="1" ht="101.5" outlineLevel="1" x14ac:dyDescent="0.35">
      <c r="A16" s="148" t="s">
        <v>521</v>
      </c>
      <c r="B16" s="175"/>
      <c r="C16" s="109" t="s">
        <v>437</v>
      </c>
      <c r="D16" s="90"/>
      <c r="E16" s="102">
        <v>30</v>
      </c>
      <c r="F16" s="103">
        <v>3800</v>
      </c>
      <c r="G16" s="104">
        <f t="shared" si="0"/>
        <v>114000</v>
      </c>
      <c r="H16" s="105" t="s">
        <v>440</v>
      </c>
      <c r="I16" s="106"/>
      <c r="J16" s="107"/>
    </row>
    <row r="17" spans="1:10" s="108" customFormat="1" ht="43.5" outlineLevel="1" x14ac:dyDescent="0.35">
      <c r="A17" s="148" t="s">
        <v>522</v>
      </c>
      <c r="B17" s="175"/>
      <c r="C17" s="109" t="s">
        <v>438</v>
      </c>
      <c r="D17" s="90"/>
      <c r="E17" s="102">
        <v>20</v>
      </c>
      <c r="F17" s="103">
        <v>3800</v>
      </c>
      <c r="G17" s="104">
        <f t="shared" si="0"/>
        <v>76000</v>
      </c>
      <c r="H17" s="105" t="s">
        <v>440</v>
      </c>
      <c r="I17" s="106"/>
      <c r="J17" s="107"/>
    </row>
    <row r="18" spans="1:10" s="79" customFormat="1" ht="29" outlineLevel="1" x14ac:dyDescent="0.35">
      <c r="A18" s="148" t="s">
        <v>523</v>
      </c>
      <c r="B18" s="175"/>
      <c r="C18" s="109" t="s">
        <v>353</v>
      </c>
      <c r="D18" s="90" t="s">
        <v>21</v>
      </c>
      <c r="E18" s="102">
        <v>3</v>
      </c>
      <c r="F18" s="103">
        <v>3700</v>
      </c>
      <c r="G18" s="104">
        <f t="shared" si="0"/>
        <v>11100</v>
      </c>
      <c r="H18" s="105"/>
      <c r="I18" s="77"/>
      <c r="J18" s="78"/>
    </row>
    <row r="19" spans="1:10" s="79" customFormat="1" ht="29" outlineLevel="1" x14ac:dyDescent="0.35">
      <c r="A19" s="148" t="s">
        <v>524</v>
      </c>
      <c r="B19" s="175"/>
      <c r="C19" s="109" t="s">
        <v>354</v>
      </c>
      <c r="D19" s="90" t="s">
        <v>303</v>
      </c>
      <c r="E19" s="102">
        <v>3</v>
      </c>
      <c r="F19" s="103">
        <v>1500</v>
      </c>
      <c r="G19" s="104">
        <f t="shared" si="0"/>
        <v>4500</v>
      </c>
      <c r="H19" s="105"/>
      <c r="I19" s="77"/>
      <c r="J19" s="78"/>
    </row>
    <row r="20" spans="1:10" s="79" customFormat="1" outlineLevel="1" x14ac:dyDescent="0.35">
      <c r="A20" s="148" t="s">
        <v>525</v>
      </c>
      <c r="B20" s="175"/>
      <c r="C20" s="109" t="s">
        <v>355</v>
      </c>
      <c r="D20" s="90" t="s">
        <v>303</v>
      </c>
      <c r="E20" s="102">
        <v>3</v>
      </c>
      <c r="F20" s="103">
        <v>1500</v>
      </c>
      <c r="G20" s="104">
        <f t="shared" si="0"/>
        <v>4500</v>
      </c>
      <c r="H20" s="105"/>
      <c r="I20" s="77"/>
      <c r="J20" s="78"/>
    </row>
    <row r="21" spans="1:10" s="79" customFormat="1" ht="29" outlineLevel="1" x14ac:dyDescent="0.35">
      <c r="A21" s="148" t="s">
        <v>526</v>
      </c>
      <c r="B21" s="175"/>
      <c r="C21" s="109" t="s">
        <v>356</v>
      </c>
      <c r="D21" s="90" t="s">
        <v>303</v>
      </c>
      <c r="E21" s="102">
        <v>3</v>
      </c>
      <c r="F21" s="103">
        <v>1500</v>
      </c>
      <c r="G21" s="104">
        <f t="shared" si="0"/>
        <v>4500</v>
      </c>
      <c r="H21" s="105"/>
      <c r="I21" s="77"/>
      <c r="J21" s="78"/>
    </row>
    <row r="22" spans="1:10" s="79" customFormat="1" ht="203" outlineLevel="1" x14ac:dyDescent="0.35">
      <c r="A22" s="148" t="s">
        <v>527</v>
      </c>
      <c r="B22" s="175"/>
      <c r="C22" s="109" t="s">
        <v>357</v>
      </c>
      <c r="D22" s="90" t="s">
        <v>303</v>
      </c>
      <c r="E22" s="102">
        <v>2</v>
      </c>
      <c r="F22" s="103">
        <v>10000</v>
      </c>
      <c r="G22" s="104">
        <f t="shared" si="0"/>
        <v>20000</v>
      </c>
      <c r="H22" s="105"/>
      <c r="I22" s="77"/>
      <c r="J22" s="78"/>
    </row>
    <row r="23" spans="1:10" s="79" customFormat="1" ht="29" outlineLevel="1" x14ac:dyDescent="0.35">
      <c r="A23" s="148" t="s">
        <v>528</v>
      </c>
      <c r="B23" s="175"/>
      <c r="C23" s="109" t="s">
        <v>358</v>
      </c>
      <c r="D23" s="90" t="s">
        <v>303</v>
      </c>
      <c r="E23" s="102">
        <v>4</v>
      </c>
      <c r="F23" s="103">
        <v>2500</v>
      </c>
      <c r="G23" s="104">
        <f t="shared" si="0"/>
        <v>10000</v>
      </c>
      <c r="H23" s="105"/>
      <c r="I23" s="77"/>
      <c r="J23" s="78"/>
    </row>
    <row r="24" spans="1:10" s="79" customFormat="1" outlineLevel="1" x14ac:dyDescent="0.35">
      <c r="A24" s="148" t="s">
        <v>529</v>
      </c>
      <c r="B24" s="176"/>
      <c r="C24" s="109" t="s">
        <v>359</v>
      </c>
      <c r="D24" s="90" t="s">
        <v>303</v>
      </c>
      <c r="E24" s="102">
        <v>2</v>
      </c>
      <c r="F24" s="103">
        <v>750</v>
      </c>
      <c r="G24" s="104">
        <f t="shared" si="0"/>
        <v>1500</v>
      </c>
      <c r="H24" s="105"/>
      <c r="I24" s="77"/>
      <c r="J24" s="78"/>
    </row>
    <row r="25" spans="1:10" s="12" customFormat="1" ht="18.5" x14ac:dyDescent="0.35">
      <c r="A25" s="30"/>
      <c r="B25" s="6"/>
      <c r="C25" s="33" t="s">
        <v>135</v>
      </c>
      <c r="D25" s="13"/>
      <c r="E25" s="34"/>
      <c r="F25" s="14"/>
      <c r="G25" s="67">
        <f>SUM(G8:G24)</f>
        <v>2015850</v>
      </c>
      <c r="H25" s="13"/>
      <c r="I25" s="13"/>
      <c r="J25" s="55"/>
    </row>
    <row r="26" spans="1:10" s="12" customFormat="1" ht="18.5" x14ac:dyDescent="0.35">
      <c r="A26" s="30" t="s">
        <v>14</v>
      </c>
      <c r="B26" s="6"/>
      <c r="C26" s="35" t="s">
        <v>284</v>
      </c>
      <c r="D26" s="6"/>
      <c r="E26" s="7"/>
      <c r="F26" s="7"/>
      <c r="G26" s="65"/>
      <c r="H26" s="6"/>
      <c r="I26" s="6"/>
      <c r="J26" s="53"/>
    </row>
    <row r="27" spans="1:10" outlineLevel="1" x14ac:dyDescent="0.35">
      <c r="A27" s="149" t="s">
        <v>530</v>
      </c>
      <c r="B27" s="175"/>
      <c r="C27" s="112" t="s">
        <v>16</v>
      </c>
      <c r="D27" s="113" t="s">
        <v>13</v>
      </c>
      <c r="E27" s="114">
        <v>2</v>
      </c>
      <c r="F27" s="115">
        <v>11000</v>
      </c>
      <c r="G27" s="116">
        <f t="shared" ref="G27:G29" si="1">E27*F27</f>
        <v>22000</v>
      </c>
      <c r="H27" s="113"/>
      <c r="I27" s="117"/>
      <c r="J27" s="118" t="s">
        <v>17</v>
      </c>
    </row>
    <row r="28" spans="1:10" ht="29" outlineLevel="1" x14ac:dyDescent="0.35">
      <c r="A28" s="149" t="s">
        <v>531</v>
      </c>
      <c r="B28" s="175"/>
      <c r="C28" s="112" t="s">
        <v>18</v>
      </c>
      <c r="D28" s="113" t="s">
        <v>13</v>
      </c>
      <c r="E28" s="114">
        <v>20</v>
      </c>
      <c r="F28" s="115">
        <v>6500</v>
      </c>
      <c r="G28" s="116">
        <f t="shared" si="1"/>
        <v>130000</v>
      </c>
      <c r="H28" s="113"/>
      <c r="I28" s="117"/>
      <c r="J28" s="119" t="s">
        <v>374</v>
      </c>
    </row>
    <row r="29" spans="1:10" outlineLevel="1" x14ac:dyDescent="0.35">
      <c r="A29" s="149" t="s">
        <v>532</v>
      </c>
      <c r="B29" s="176"/>
      <c r="C29" s="112" t="s">
        <v>19</v>
      </c>
      <c r="D29" s="113" t="s">
        <v>13</v>
      </c>
      <c r="E29" s="114">
        <v>50</v>
      </c>
      <c r="F29" s="115">
        <v>1500</v>
      </c>
      <c r="G29" s="116">
        <f t="shared" si="1"/>
        <v>75000</v>
      </c>
      <c r="H29" s="113"/>
      <c r="I29" s="117"/>
      <c r="J29" s="118"/>
    </row>
    <row r="30" spans="1:10" s="12" customFormat="1" ht="18.5" x14ac:dyDescent="0.35">
      <c r="A30" s="30"/>
      <c r="B30" s="6"/>
      <c r="C30" s="33" t="s">
        <v>283</v>
      </c>
      <c r="D30" s="13"/>
      <c r="E30" s="34"/>
      <c r="F30" s="14"/>
      <c r="G30" s="67">
        <f>SUM(G27:G29)</f>
        <v>227000</v>
      </c>
      <c r="H30" s="13"/>
      <c r="I30" s="13"/>
      <c r="J30" s="55"/>
    </row>
    <row r="31" spans="1:10" s="12" customFormat="1" ht="18.5" x14ac:dyDescent="0.35">
      <c r="A31" s="30" t="s">
        <v>20</v>
      </c>
      <c r="B31" s="6"/>
      <c r="C31" s="35" t="s">
        <v>177</v>
      </c>
      <c r="D31" s="6"/>
      <c r="E31" s="7"/>
      <c r="F31" s="7"/>
      <c r="G31" s="65"/>
      <c r="H31" s="6"/>
      <c r="I31" s="6"/>
      <c r="J31" s="56"/>
    </row>
    <row r="32" spans="1:10" s="3" customFormat="1" outlineLevel="1" x14ac:dyDescent="0.35">
      <c r="A32" s="149">
        <v>3.1</v>
      </c>
      <c r="B32" s="180">
        <v>27</v>
      </c>
      <c r="C32" s="109" t="s">
        <v>410</v>
      </c>
      <c r="D32" s="90" t="s">
        <v>21</v>
      </c>
      <c r="E32" s="102">
        <v>100</v>
      </c>
      <c r="F32" s="103">
        <v>1700</v>
      </c>
      <c r="G32" s="125">
        <f t="shared" ref="G32:G55" si="2">E32*F32</f>
        <v>170000</v>
      </c>
      <c r="H32" s="124"/>
      <c r="I32" s="147"/>
      <c r="J32" s="127"/>
    </row>
    <row r="33" spans="1:10" ht="29" outlineLevel="1" x14ac:dyDescent="0.35">
      <c r="A33" s="149" t="s">
        <v>22</v>
      </c>
      <c r="B33" s="181"/>
      <c r="C33" s="109" t="s">
        <v>411</v>
      </c>
      <c r="D33" s="90" t="s">
        <v>21</v>
      </c>
      <c r="E33" s="102">
        <v>2</v>
      </c>
      <c r="F33" s="103">
        <v>2100</v>
      </c>
      <c r="G33" s="125">
        <f t="shared" si="2"/>
        <v>4200</v>
      </c>
      <c r="H33" s="113"/>
      <c r="I33" s="113"/>
      <c r="J33" s="135"/>
    </row>
    <row r="34" spans="1:10" outlineLevel="1" x14ac:dyDescent="0.35">
      <c r="A34" s="149" t="s">
        <v>23</v>
      </c>
      <c r="B34" s="181"/>
      <c r="C34" s="109" t="s">
        <v>412</v>
      </c>
      <c r="D34" s="90" t="s">
        <v>21</v>
      </c>
      <c r="E34" s="102">
        <v>20</v>
      </c>
      <c r="F34" s="103">
        <v>2950</v>
      </c>
      <c r="G34" s="125">
        <f t="shared" si="2"/>
        <v>59000</v>
      </c>
      <c r="H34" s="113"/>
      <c r="I34" s="113"/>
      <c r="J34" s="135"/>
    </row>
    <row r="35" spans="1:10" outlineLevel="1" x14ac:dyDescent="0.35">
      <c r="A35" s="149" t="s">
        <v>24</v>
      </c>
      <c r="B35" s="181"/>
      <c r="C35" s="109" t="s">
        <v>413</v>
      </c>
      <c r="D35" s="90" t="s">
        <v>21</v>
      </c>
      <c r="E35" s="102">
        <v>350</v>
      </c>
      <c r="F35" s="103">
        <v>1700</v>
      </c>
      <c r="G35" s="125">
        <f t="shared" si="2"/>
        <v>595000</v>
      </c>
      <c r="H35" s="113"/>
      <c r="I35" s="113"/>
      <c r="J35" s="135"/>
    </row>
    <row r="36" spans="1:10" ht="29" outlineLevel="1" x14ac:dyDescent="0.35">
      <c r="A36" s="149" t="s">
        <v>25</v>
      </c>
      <c r="B36" s="181"/>
      <c r="C36" s="109" t="s">
        <v>414</v>
      </c>
      <c r="D36" s="90" t="s">
        <v>21</v>
      </c>
      <c r="E36" s="102">
        <v>50</v>
      </c>
      <c r="F36" s="103">
        <v>1950</v>
      </c>
      <c r="G36" s="125">
        <f t="shared" si="2"/>
        <v>97500</v>
      </c>
      <c r="H36" s="113"/>
      <c r="I36" s="113"/>
      <c r="J36" s="135"/>
    </row>
    <row r="37" spans="1:10" outlineLevel="1" x14ac:dyDescent="0.35">
      <c r="A37" s="149" t="s">
        <v>26</v>
      </c>
      <c r="B37" s="181"/>
      <c r="C37" s="109" t="s">
        <v>415</v>
      </c>
      <c r="D37" s="90" t="s">
        <v>21</v>
      </c>
      <c r="E37" s="102">
        <v>250</v>
      </c>
      <c r="F37" s="103">
        <v>2950</v>
      </c>
      <c r="G37" s="125">
        <f t="shared" si="2"/>
        <v>737500</v>
      </c>
      <c r="H37" s="113"/>
      <c r="I37" s="113"/>
      <c r="J37" s="135"/>
    </row>
    <row r="38" spans="1:10" outlineLevel="1" x14ac:dyDescent="0.35">
      <c r="A38" s="149" t="s">
        <v>27</v>
      </c>
      <c r="B38" s="181"/>
      <c r="C38" s="109" t="s">
        <v>416</v>
      </c>
      <c r="D38" s="90" t="s">
        <v>21</v>
      </c>
      <c r="E38" s="102">
        <v>1</v>
      </c>
      <c r="F38" s="103">
        <v>1800</v>
      </c>
      <c r="G38" s="125">
        <f t="shared" si="2"/>
        <v>1800</v>
      </c>
      <c r="H38" s="113"/>
      <c r="I38" s="113"/>
      <c r="J38" s="135"/>
    </row>
    <row r="39" spans="1:10" ht="29" outlineLevel="1" x14ac:dyDescent="0.35">
      <c r="A39" s="149" t="s">
        <v>28</v>
      </c>
      <c r="B39" s="181"/>
      <c r="C39" s="109" t="s">
        <v>417</v>
      </c>
      <c r="D39" s="90" t="s">
        <v>21</v>
      </c>
      <c r="E39" s="102">
        <v>1</v>
      </c>
      <c r="F39" s="103">
        <v>2100</v>
      </c>
      <c r="G39" s="125">
        <f t="shared" si="2"/>
        <v>2100</v>
      </c>
      <c r="H39" s="113"/>
      <c r="I39" s="113"/>
      <c r="J39" s="135"/>
    </row>
    <row r="40" spans="1:10" ht="29" outlineLevel="1" x14ac:dyDescent="0.35">
      <c r="A40" s="149" t="s">
        <v>29</v>
      </c>
      <c r="B40" s="181"/>
      <c r="C40" s="109" t="s">
        <v>418</v>
      </c>
      <c r="D40" s="90" t="s">
        <v>21</v>
      </c>
      <c r="E40" s="102">
        <v>1</v>
      </c>
      <c r="F40" s="103">
        <v>2950</v>
      </c>
      <c r="G40" s="125">
        <f t="shared" si="2"/>
        <v>2950</v>
      </c>
      <c r="H40" s="113"/>
      <c r="I40" s="113"/>
      <c r="J40" s="135"/>
    </row>
    <row r="41" spans="1:10" outlineLevel="1" x14ac:dyDescent="0.35">
      <c r="A41" s="149" t="s">
        <v>30</v>
      </c>
      <c r="B41" s="181"/>
      <c r="C41" s="109" t="s">
        <v>419</v>
      </c>
      <c r="D41" s="90" t="s">
        <v>21</v>
      </c>
      <c r="E41" s="102">
        <v>1</v>
      </c>
      <c r="F41" s="103">
        <v>1200</v>
      </c>
      <c r="G41" s="125">
        <f t="shared" si="2"/>
        <v>1200</v>
      </c>
      <c r="H41" s="113"/>
      <c r="I41" s="113"/>
      <c r="J41" s="135"/>
    </row>
    <row r="42" spans="1:10" outlineLevel="1" x14ac:dyDescent="0.35">
      <c r="A42" s="149" t="s">
        <v>31</v>
      </c>
      <c r="B42" s="181"/>
      <c r="C42" s="109" t="s">
        <v>420</v>
      </c>
      <c r="D42" s="90" t="s">
        <v>21</v>
      </c>
      <c r="E42" s="102">
        <v>1</v>
      </c>
      <c r="F42" s="103">
        <v>310</v>
      </c>
      <c r="G42" s="125">
        <f t="shared" si="2"/>
        <v>310</v>
      </c>
      <c r="H42" s="113"/>
      <c r="I42" s="113"/>
      <c r="J42" s="135"/>
    </row>
    <row r="43" spans="1:10" outlineLevel="1" x14ac:dyDescent="0.35">
      <c r="A43" s="149" t="s">
        <v>32</v>
      </c>
      <c r="B43" s="181"/>
      <c r="C43" s="109" t="s">
        <v>421</v>
      </c>
      <c r="D43" s="90" t="s">
        <v>21</v>
      </c>
      <c r="E43" s="102">
        <v>1</v>
      </c>
      <c r="F43" s="103">
        <v>550</v>
      </c>
      <c r="G43" s="125">
        <f t="shared" si="2"/>
        <v>550</v>
      </c>
      <c r="H43" s="113"/>
      <c r="I43" s="113"/>
      <c r="J43" s="135"/>
    </row>
    <row r="44" spans="1:10" outlineLevel="1" x14ac:dyDescent="0.35">
      <c r="A44" s="149" t="s">
        <v>533</v>
      </c>
      <c r="B44" s="181"/>
      <c r="C44" s="109" t="s">
        <v>422</v>
      </c>
      <c r="D44" s="90" t="s">
        <v>21</v>
      </c>
      <c r="E44" s="102">
        <v>1</v>
      </c>
      <c r="F44" s="103">
        <v>550</v>
      </c>
      <c r="G44" s="125">
        <f t="shared" si="2"/>
        <v>550</v>
      </c>
      <c r="H44" s="113"/>
      <c r="I44" s="113"/>
      <c r="J44" s="135"/>
    </row>
    <row r="45" spans="1:10" outlineLevel="1" x14ac:dyDescent="0.35">
      <c r="A45" s="149" t="s">
        <v>534</v>
      </c>
      <c r="B45" s="181"/>
      <c r="C45" s="109" t="s">
        <v>423</v>
      </c>
      <c r="D45" s="90" t="s">
        <v>21</v>
      </c>
      <c r="E45" s="102">
        <v>1</v>
      </c>
      <c r="F45" s="103">
        <v>550</v>
      </c>
      <c r="G45" s="125">
        <f t="shared" si="2"/>
        <v>550</v>
      </c>
      <c r="H45" s="113"/>
      <c r="I45" s="113"/>
      <c r="J45" s="135"/>
    </row>
    <row r="46" spans="1:10" outlineLevel="1" x14ac:dyDescent="0.35">
      <c r="A46" s="149" t="s">
        <v>535</v>
      </c>
      <c r="B46" s="181"/>
      <c r="C46" s="109" t="s">
        <v>424</v>
      </c>
      <c r="D46" s="90" t="s">
        <v>21</v>
      </c>
      <c r="E46" s="102">
        <v>1</v>
      </c>
      <c r="F46" s="103">
        <v>6500</v>
      </c>
      <c r="G46" s="125">
        <f t="shared" si="2"/>
        <v>6500</v>
      </c>
      <c r="H46" s="113"/>
      <c r="I46" s="113"/>
      <c r="J46" s="135"/>
    </row>
    <row r="47" spans="1:10" ht="29" outlineLevel="1" x14ac:dyDescent="0.35">
      <c r="A47" s="149" t="s">
        <v>536</v>
      </c>
      <c r="B47" s="181"/>
      <c r="C47" s="109" t="s">
        <v>425</v>
      </c>
      <c r="D47" s="90" t="s">
        <v>21</v>
      </c>
      <c r="E47" s="102">
        <v>1</v>
      </c>
      <c r="F47" s="103">
        <v>9800</v>
      </c>
      <c r="G47" s="125">
        <f t="shared" si="2"/>
        <v>9800</v>
      </c>
      <c r="H47" s="113"/>
      <c r="I47" s="113"/>
      <c r="J47" s="135"/>
    </row>
    <row r="48" spans="1:10" ht="29" outlineLevel="1" x14ac:dyDescent="0.35">
      <c r="A48" s="149" t="s">
        <v>537</v>
      </c>
      <c r="B48" s="181"/>
      <c r="C48" s="109" t="s">
        <v>426</v>
      </c>
      <c r="D48" s="90" t="s">
        <v>21</v>
      </c>
      <c r="E48" s="102">
        <v>15</v>
      </c>
      <c r="F48" s="103">
        <v>13500</v>
      </c>
      <c r="G48" s="125">
        <f t="shared" si="2"/>
        <v>202500</v>
      </c>
      <c r="H48" s="113"/>
      <c r="I48" s="113"/>
      <c r="J48" s="135"/>
    </row>
    <row r="49" spans="1:10" ht="29" outlineLevel="1" x14ac:dyDescent="0.35">
      <c r="A49" s="149" t="s">
        <v>538</v>
      </c>
      <c r="B49" s="181"/>
      <c r="C49" s="109" t="s">
        <v>427</v>
      </c>
      <c r="D49" s="90" t="s">
        <v>21</v>
      </c>
      <c r="E49" s="102">
        <v>15</v>
      </c>
      <c r="F49" s="103">
        <v>14500</v>
      </c>
      <c r="G49" s="125">
        <f t="shared" si="2"/>
        <v>217500</v>
      </c>
      <c r="H49" s="113"/>
      <c r="I49" s="113"/>
      <c r="J49" s="135"/>
    </row>
    <row r="50" spans="1:10" ht="29" outlineLevel="1" x14ac:dyDescent="0.35">
      <c r="A50" s="149" t="s">
        <v>539</v>
      </c>
      <c r="B50" s="181"/>
      <c r="C50" s="109" t="s">
        <v>428</v>
      </c>
      <c r="D50" s="90" t="s">
        <v>21</v>
      </c>
      <c r="E50" s="102">
        <v>2</v>
      </c>
      <c r="F50" s="103">
        <v>14500</v>
      </c>
      <c r="G50" s="125">
        <f t="shared" si="2"/>
        <v>29000</v>
      </c>
      <c r="H50" s="113"/>
      <c r="I50" s="113"/>
      <c r="J50" s="135"/>
    </row>
    <row r="51" spans="1:10" ht="29" outlineLevel="1" x14ac:dyDescent="0.35">
      <c r="A51" s="149" t="s">
        <v>540</v>
      </c>
      <c r="B51" s="181"/>
      <c r="C51" s="109" t="s">
        <v>429</v>
      </c>
      <c r="D51" s="90" t="s">
        <v>21</v>
      </c>
      <c r="E51" s="102">
        <v>2</v>
      </c>
      <c r="F51" s="103">
        <v>16300</v>
      </c>
      <c r="G51" s="125">
        <f t="shared" si="2"/>
        <v>32600</v>
      </c>
      <c r="H51" s="113"/>
      <c r="I51" s="113"/>
      <c r="J51" s="135"/>
    </row>
    <row r="52" spans="1:10" ht="29" outlineLevel="1" x14ac:dyDescent="0.35">
      <c r="A52" s="149" t="s">
        <v>541</v>
      </c>
      <c r="B52" s="181"/>
      <c r="C52" s="109" t="s">
        <v>430</v>
      </c>
      <c r="D52" s="90" t="s">
        <v>21</v>
      </c>
      <c r="E52" s="102">
        <v>2</v>
      </c>
      <c r="F52" s="103">
        <v>19500</v>
      </c>
      <c r="G52" s="125">
        <f t="shared" si="2"/>
        <v>39000</v>
      </c>
      <c r="H52" s="113"/>
      <c r="I52" s="113"/>
      <c r="J52" s="135"/>
    </row>
    <row r="53" spans="1:10" ht="29" outlineLevel="1" x14ac:dyDescent="0.35">
      <c r="A53" s="149" t="s">
        <v>542</v>
      </c>
      <c r="B53" s="181"/>
      <c r="C53" s="109" t="s">
        <v>431</v>
      </c>
      <c r="D53" s="90" t="s">
        <v>21</v>
      </c>
      <c r="E53" s="102">
        <v>2</v>
      </c>
      <c r="F53" s="103">
        <v>23100</v>
      </c>
      <c r="G53" s="125">
        <f t="shared" si="2"/>
        <v>46200</v>
      </c>
      <c r="H53" s="113"/>
      <c r="I53" s="113"/>
      <c r="J53" s="135"/>
    </row>
    <row r="54" spans="1:10" ht="29" outlineLevel="1" x14ac:dyDescent="0.35">
      <c r="A54" s="149" t="s">
        <v>543</v>
      </c>
      <c r="B54" s="181"/>
      <c r="C54" s="109" t="s">
        <v>432</v>
      </c>
      <c r="D54" s="90" t="s">
        <v>303</v>
      </c>
      <c r="E54" s="102">
        <v>10</v>
      </c>
      <c r="F54" s="103">
        <v>8500</v>
      </c>
      <c r="G54" s="125">
        <f t="shared" si="2"/>
        <v>85000</v>
      </c>
      <c r="H54" s="113"/>
      <c r="I54" s="113"/>
      <c r="J54" s="135"/>
    </row>
    <row r="55" spans="1:10" outlineLevel="1" x14ac:dyDescent="0.35">
      <c r="A55" s="149" t="s">
        <v>544</v>
      </c>
      <c r="B55" s="181"/>
      <c r="C55" s="109" t="s">
        <v>382</v>
      </c>
      <c r="D55" s="90" t="s">
        <v>21</v>
      </c>
      <c r="E55" s="102">
        <v>10</v>
      </c>
      <c r="F55" s="103">
        <v>28500</v>
      </c>
      <c r="G55" s="125">
        <f t="shared" si="2"/>
        <v>285000</v>
      </c>
      <c r="H55" s="113"/>
      <c r="I55" s="113"/>
      <c r="J55" s="135"/>
    </row>
    <row r="56" spans="1:10" s="12" customFormat="1" ht="18.5" x14ac:dyDescent="0.35">
      <c r="A56" s="30"/>
      <c r="B56" s="6"/>
      <c r="C56" s="33" t="s">
        <v>176</v>
      </c>
      <c r="D56" s="13"/>
      <c r="E56" s="34"/>
      <c r="F56" s="14"/>
      <c r="G56" s="67">
        <f>SUM(G32:G55)</f>
        <v>2626310</v>
      </c>
      <c r="H56" s="13"/>
      <c r="I56" s="13"/>
      <c r="J56" s="55"/>
    </row>
    <row r="57" spans="1:10" s="12" customFormat="1" ht="18.5" x14ac:dyDescent="0.35">
      <c r="A57" s="30" t="s">
        <v>545</v>
      </c>
      <c r="B57" s="6"/>
      <c r="C57" s="35" t="s">
        <v>546</v>
      </c>
      <c r="D57" s="6"/>
      <c r="E57" s="7"/>
      <c r="F57" s="7"/>
      <c r="G57" s="65"/>
      <c r="H57" s="6"/>
      <c r="I57" s="6"/>
      <c r="J57" s="56"/>
    </row>
    <row r="58" spans="1:10" s="12" customFormat="1" ht="37" x14ac:dyDescent="0.35">
      <c r="A58" s="30"/>
      <c r="B58" s="6"/>
      <c r="C58" s="35" t="s">
        <v>380</v>
      </c>
      <c r="D58" s="6"/>
      <c r="E58" s="7"/>
      <c r="F58" s="7"/>
      <c r="G58" s="65"/>
      <c r="H58" s="6"/>
      <c r="I58" s="6"/>
      <c r="J58" s="56"/>
    </row>
    <row r="59" spans="1:10" s="108" customFormat="1" outlineLevel="1" x14ac:dyDescent="0.35">
      <c r="A59" s="148" t="s">
        <v>547</v>
      </c>
      <c r="B59" s="177" t="s">
        <v>178</v>
      </c>
      <c r="C59" s="109" t="s">
        <v>279</v>
      </c>
      <c r="D59" s="110" t="s">
        <v>13</v>
      </c>
      <c r="E59" s="102">
        <v>1</v>
      </c>
      <c r="F59" s="103">
        <v>300000</v>
      </c>
      <c r="G59" s="104">
        <f t="shared" ref="G59:G71" si="3">E59*F59</f>
        <v>300000</v>
      </c>
      <c r="H59" s="105"/>
      <c r="I59" s="106"/>
      <c r="J59" s="107"/>
    </row>
    <row r="60" spans="1:10" s="108" customFormat="1" ht="43.5" outlineLevel="1" x14ac:dyDescent="0.35">
      <c r="A60" s="148" t="s">
        <v>548</v>
      </c>
      <c r="B60" s="178"/>
      <c r="C60" s="109" t="s">
        <v>407</v>
      </c>
      <c r="D60" s="110" t="s">
        <v>13</v>
      </c>
      <c r="E60" s="102">
        <v>70</v>
      </c>
      <c r="F60" s="103">
        <v>550</v>
      </c>
      <c r="G60" s="104">
        <f t="shared" si="3"/>
        <v>38500</v>
      </c>
      <c r="H60" s="105"/>
      <c r="I60" s="106"/>
      <c r="J60" s="107"/>
    </row>
    <row r="61" spans="1:10" s="108" customFormat="1" ht="43.5" outlineLevel="1" x14ac:dyDescent="0.35">
      <c r="A61" s="148" t="s">
        <v>549</v>
      </c>
      <c r="B61" s="178"/>
      <c r="C61" s="109" t="s">
        <v>408</v>
      </c>
      <c r="D61" s="110" t="s">
        <v>13</v>
      </c>
      <c r="E61" s="102">
        <v>250</v>
      </c>
      <c r="F61" s="103">
        <v>350</v>
      </c>
      <c r="G61" s="104">
        <f t="shared" si="3"/>
        <v>87500</v>
      </c>
      <c r="H61" s="105"/>
      <c r="I61" s="106"/>
      <c r="J61" s="107"/>
    </row>
    <row r="62" spans="1:10" s="108" customFormat="1" outlineLevel="1" x14ac:dyDescent="0.35">
      <c r="A62" s="148" t="s">
        <v>550</v>
      </c>
      <c r="B62" s="178"/>
      <c r="C62" s="109" t="s">
        <v>285</v>
      </c>
      <c r="D62" s="110" t="s">
        <v>13</v>
      </c>
      <c r="E62" s="102">
        <v>5</v>
      </c>
      <c r="F62" s="103">
        <v>30000</v>
      </c>
      <c r="G62" s="104">
        <f t="shared" si="3"/>
        <v>150000</v>
      </c>
      <c r="H62" s="105"/>
      <c r="I62" s="106"/>
      <c r="J62" s="107"/>
    </row>
    <row r="63" spans="1:10" s="108" customFormat="1" outlineLevel="1" x14ac:dyDescent="0.35">
      <c r="A63" s="148" t="s">
        <v>551</v>
      </c>
      <c r="B63" s="178"/>
      <c r="C63" s="109" t="s">
        <v>157</v>
      </c>
      <c r="D63" s="110" t="s">
        <v>13</v>
      </c>
      <c r="E63" s="102">
        <v>1</v>
      </c>
      <c r="F63" s="103">
        <v>20000</v>
      </c>
      <c r="G63" s="104">
        <f t="shared" si="3"/>
        <v>20000</v>
      </c>
      <c r="H63" s="105"/>
      <c r="I63" s="106"/>
      <c r="J63" s="107"/>
    </row>
    <row r="64" spans="1:10" s="108" customFormat="1" outlineLevel="1" x14ac:dyDescent="0.35">
      <c r="A64" s="148" t="s">
        <v>552</v>
      </c>
      <c r="B64" s="178"/>
      <c r="C64" s="109" t="s">
        <v>280</v>
      </c>
      <c r="D64" s="110" t="s">
        <v>13</v>
      </c>
      <c r="E64" s="102">
        <v>2</v>
      </c>
      <c r="F64" s="103">
        <v>60000</v>
      </c>
      <c r="G64" s="104">
        <f t="shared" si="3"/>
        <v>120000</v>
      </c>
      <c r="H64" s="105"/>
      <c r="I64" s="106"/>
      <c r="J64" s="107"/>
    </row>
    <row r="65" spans="1:10" s="108" customFormat="1" outlineLevel="1" x14ac:dyDescent="0.35">
      <c r="A65" s="148" t="s">
        <v>553</v>
      </c>
      <c r="B65" s="178"/>
      <c r="C65" s="109" t="s">
        <v>158</v>
      </c>
      <c r="D65" s="110" t="s">
        <v>13</v>
      </c>
      <c r="E65" s="102">
        <v>1</v>
      </c>
      <c r="F65" s="103">
        <v>60000</v>
      </c>
      <c r="G65" s="104">
        <f t="shared" si="3"/>
        <v>60000</v>
      </c>
      <c r="H65" s="105"/>
      <c r="I65" s="106"/>
      <c r="J65" s="107"/>
    </row>
    <row r="66" spans="1:10" s="108" customFormat="1" outlineLevel="1" x14ac:dyDescent="0.35">
      <c r="A66" s="148" t="s">
        <v>554</v>
      </c>
      <c r="B66" s="178"/>
      <c r="C66" s="109" t="s">
        <v>281</v>
      </c>
      <c r="D66" s="110" t="s">
        <v>13</v>
      </c>
      <c r="E66" s="102">
        <v>2</v>
      </c>
      <c r="F66" s="103">
        <v>150000</v>
      </c>
      <c r="G66" s="104">
        <f t="shared" si="3"/>
        <v>300000</v>
      </c>
      <c r="H66" s="105"/>
      <c r="I66" s="106"/>
      <c r="J66" s="107"/>
    </row>
    <row r="67" spans="1:10" s="108" customFormat="1" outlineLevel="1" x14ac:dyDescent="0.35">
      <c r="A67" s="148" t="s">
        <v>555</v>
      </c>
      <c r="B67" s="178"/>
      <c r="C67" s="109" t="s">
        <v>159</v>
      </c>
      <c r="D67" s="110" t="s">
        <v>13</v>
      </c>
      <c r="E67" s="102">
        <v>1</v>
      </c>
      <c r="F67" s="103">
        <v>250000</v>
      </c>
      <c r="G67" s="104">
        <f t="shared" si="3"/>
        <v>250000</v>
      </c>
      <c r="H67" s="105"/>
      <c r="I67" s="106"/>
      <c r="J67" s="107"/>
    </row>
    <row r="68" spans="1:10" s="108" customFormat="1" outlineLevel="1" x14ac:dyDescent="0.35">
      <c r="A68" s="148" t="s">
        <v>556</v>
      </c>
      <c r="B68" s="178"/>
      <c r="C68" s="109" t="s">
        <v>160</v>
      </c>
      <c r="D68" s="110" t="s">
        <v>13</v>
      </c>
      <c r="E68" s="102">
        <v>1</v>
      </c>
      <c r="F68" s="103">
        <v>20000</v>
      </c>
      <c r="G68" s="104">
        <f t="shared" si="3"/>
        <v>20000</v>
      </c>
      <c r="H68" s="105"/>
      <c r="I68" s="106"/>
      <c r="J68" s="107"/>
    </row>
    <row r="69" spans="1:10" s="108" customFormat="1" outlineLevel="1" x14ac:dyDescent="0.35">
      <c r="A69" s="148" t="s">
        <v>557</v>
      </c>
      <c r="B69" s="178"/>
      <c r="C69" s="109" t="s">
        <v>381</v>
      </c>
      <c r="D69" s="110" t="s">
        <v>13</v>
      </c>
      <c r="E69" s="102">
        <v>1</v>
      </c>
      <c r="F69" s="103">
        <v>180000</v>
      </c>
      <c r="G69" s="104">
        <f t="shared" si="3"/>
        <v>180000</v>
      </c>
      <c r="H69" s="105"/>
      <c r="I69" s="106"/>
      <c r="J69" s="107"/>
    </row>
    <row r="70" spans="1:10" s="108" customFormat="1" outlineLevel="1" x14ac:dyDescent="0.35">
      <c r="A70" s="148" t="s">
        <v>558</v>
      </c>
      <c r="B70" s="178"/>
      <c r="C70" s="109" t="s">
        <v>409</v>
      </c>
      <c r="D70" s="110"/>
      <c r="E70" s="102">
        <v>100</v>
      </c>
      <c r="F70" s="103">
        <v>750</v>
      </c>
      <c r="G70" s="104">
        <f t="shared" si="3"/>
        <v>75000</v>
      </c>
      <c r="H70" s="105"/>
      <c r="I70" s="106"/>
      <c r="J70" s="107"/>
    </row>
    <row r="71" spans="1:10" s="108" customFormat="1" ht="46.5" customHeight="1" outlineLevel="1" x14ac:dyDescent="0.35">
      <c r="A71" s="148" t="s">
        <v>559</v>
      </c>
      <c r="B71" s="179"/>
      <c r="C71" s="109" t="s">
        <v>282</v>
      </c>
      <c r="D71" s="110" t="s">
        <v>13</v>
      </c>
      <c r="E71" s="102">
        <v>2</v>
      </c>
      <c r="F71" s="103">
        <v>120000</v>
      </c>
      <c r="G71" s="104">
        <f t="shared" si="3"/>
        <v>240000</v>
      </c>
      <c r="H71" s="105"/>
      <c r="I71" s="106"/>
      <c r="J71" s="107"/>
    </row>
    <row r="72" spans="1:10" s="12" customFormat="1" ht="18.5" x14ac:dyDescent="0.35">
      <c r="A72" s="30"/>
      <c r="B72" s="6"/>
      <c r="C72" s="33" t="s">
        <v>560</v>
      </c>
      <c r="D72" s="13"/>
      <c r="E72" s="34"/>
      <c r="F72" s="14"/>
      <c r="G72" s="67">
        <f>SUM(G59:G71)</f>
        <v>1841000</v>
      </c>
      <c r="H72" s="13"/>
      <c r="I72" s="13"/>
      <c r="J72" s="55"/>
    </row>
    <row r="73" spans="1:10" s="12" customFormat="1" ht="18.5" x14ac:dyDescent="0.35">
      <c r="A73" s="30" t="s">
        <v>33</v>
      </c>
      <c r="B73" s="6"/>
      <c r="C73" s="35" t="s">
        <v>561</v>
      </c>
      <c r="D73" s="6"/>
      <c r="E73" s="7"/>
      <c r="F73" s="7"/>
      <c r="G73" s="65"/>
      <c r="H73" s="6"/>
      <c r="I73" s="6"/>
      <c r="J73" s="53"/>
    </row>
    <row r="74" spans="1:10" outlineLevel="1" x14ac:dyDescent="0.35">
      <c r="A74" s="149" t="s">
        <v>563</v>
      </c>
      <c r="B74" s="120"/>
      <c r="C74" s="109" t="s">
        <v>360</v>
      </c>
      <c r="D74" s="110" t="s">
        <v>13</v>
      </c>
      <c r="E74" s="114">
        <v>2</v>
      </c>
      <c r="F74" s="115">
        <v>405000</v>
      </c>
      <c r="G74" s="104">
        <f t="shared" ref="G74:G104" si="4">E74*F74</f>
        <v>810000</v>
      </c>
      <c r="H74" s="113"/>
      <c r="I74" s="117"/>
      <c r="J74" s="118"/>
    </row>
    <row r="75" spans="1:10" ht="43.5" outlineLevel="1" x14ac:dyDescent="0.35">
      <c r="A75" s="149" t="s">
        <v>34</v>
      </c>
      <c r="B75" s="120"/>
      <c r="C75" s="109" t="s">
        <v>361</v>
      </c>
      <c r="D75" s="113" t="s">
        <v>13</v>
      </c>
      <c r="E75" s="114">
        <v>2</v>
      </c>
      <c r="F75" s="115">
        <v>195000</v>
      </c>
      <c r="G75" s="104">
        <f t="shared" si="4"/>
        <v>390000</v>
      </c>
      <c r="H75" s="113"/>
      <c r="I75" s="117"/>
      <c r="J75" s="118"/>
    </row>
    <row r="76" spans="1:10" ht="43.5" outlineLevel="1" x14ac:dyDescent="0.35">
      <c r="A76" s="149" t="s">
        <v>35</v>
      </c>
      <c r="B76" s="120"/>
      <c r="C76" s="109" t="s">
        <v>362</v>
      </c>
      <c r="D76" s="113" t="s">
        <v>13</v>
      </c>
      <c r="E76" s="114">
        <v>3</v>
      </c>
      <c r="F76" s="115">
        <v>58000</v>
      </c>
      <c r="G76" s="104">
        <f t="shared" si="4"/>
        <v>174000</v>
      </c>
      <c r="H76" s="113"/>
      <c r="I76" s="117"/>
      <c r="J76" s="118"/>
    </row>
    <row r="77" spans="1:10" ht="29" outlineLevel="1" x14ac:dyDescent="0.35">
      <c r="A77" s="149" t="s">
        <v>199</v>
      </c>
      <c r="B77" s="120"/>
      <c r="C77" s="109" t="s">
        <v>363</v>
      </c>
      <c r="D77" s="113" t="s">
        <v>13</v>
      </c>
      <c r="E77" s="114">
        <v>4</v>
      </c>
      <c r="F77" s="115">
        <v>127000</v>
      </c>
      <c r="G77" s="104">
        <f t="shared" si="4"/>
        <v>508000</v>
      </c>
      <c r="H77" s="113"/>
      <c r="I77" s="117"/>
      <c r="J77" s="118"/>
    </row>
    <row r="78" spans="1:10" ht="43.5" outlineLevel="1" x14ac:dyDescent="0.35">
      <c r="A78" s="149" t="s">
        <v>565</v>
      </c>
      <c r="B78" s="120"/>
      <c r="C78" s="152" t="s">
        <v>364</v>
      </c>
      <c r="D78" s="113" t="s">
        <v>13</v>
      </c>
      <c r="E78" s="114">
        <v>1</v>
      </c>
      <c r="F78" s="115">
        <v>168000</v>
      </c>
      <c r="G78" s="104">
        <f t="shared" si="4"/>
        <v>168000</v>
      </c>
      <c r="H78" s="113"/>
      <c r="I78" s="117"/>
      <c r="J78" s="118"/>
    </row>
    <row r="79" spans="1:10" ht="43.5" outlineLevel="1" x14ac:dyDescent="0.35">
      <c r="A79" s="149" t="s">
        <v>566</v>
      </c>
      <c r="B79" s="120"/>
      <c r="C79" s="109" t="s">
        <v>365</v>
      </c>
      <c r="D79" s="113" t="s">
        <v>13</v>
      </c>
      <c r="E79" s="114">
        <v>10</v>
      </c>
      <c r="F79" s="115">
        <v>2700</v>
      </c>
      <c r="G79" s="104">
        <f t="shared" si="4"/>
        <v>27000</v>
      </c>
      <c r="H79" s="113"/>
      <c r="I79" s="117"/>
      <c r="J79" s="118"/>
    </row>
    <row r="80" spans="1:10" ht="58" outlineLevel="1" x14ac:dyDescent="0.35">
      <c r="A80" s="149" t="s">
        <v>200</v>
      </c>
      <c r="B80" s="120"/>
      <c r="C80" s="153" t="s">
        <v>366</v>
      </c>
      <c r="D80" s="113" t="s">
        <v>13</v>
      </c>
      <c r="E80" s="114">
        <v>1</v>
      </c>
      <c r="F80" s="115">
        <v>252000</v>
      </c>
      <c r="G80" s="104">
        <f t="shared" si="4"/>
        <v>252000</v>
      </c>
      <c r="H80" s="113"/>
      <c r="I80" s="117"/>
      <c r="J80" s="118"/>
    </row>
    <row r="81" spans="1:10" ht="58" outlineLevel="1" x14ac:dyDescent="0.35">
      <c r="A81" s="149" t="s">
        <v>201</v>
      </c>
      <c r="B81" s="120"/>
      <c r="C81" s="154" t="s">
        <v>367</v>
      </c>
      <c r="D81" s="113" t="s">
        <v>13</v>
      </c>
      <c r="E81" s="114">
        <v>1</v>
      </c>
      <c r="F81" s="115">
        <v>225000</v>
      </c>
      <c r="G81" s="104">
        <f t="shared" si="4"/>
        <v>225000</v>
      </c>
      <c r="H81" s="113"/>
      <c r="I81" s="117"/>
      <c r="J81" s="118"/>
    </row>
    <row r="82" spans="1:10" outlineLevel="1" x14ac:dyDescent="0.35">
      <c r="A82" s="149" t="s">
        <v>202</v>
      </c>
      <c r="B82" s="120"/>
      <c r="C82" s="109" t="s">
        <v>368</v>
      </c>
      <c r="D82" s="113" t="s">
        <v>13</v>
      </c>
      <c r="E82" s="114">
        <v>2</v>
      </c>
      <c r="F82" s="115">
        <v>14500</v>
      </c>
      <c r="G82" s="104">
        <f t="shared" si="4"/>
        <v>29000</v>
      </c>
      <c r="H82" s="113"/>
      <c r="I82" s="117"/>
      <c r="J82" s="118"/>
    </row>
    <row r="83" spans="1:10" ht="29" outlineLevel="1" x14ac:dyDescent="0.35">
      <c r="A83" s="149" t="s">
        <v>203</v>
      </c>
      <c r="B83" s="120"/>
      <c r="C83" s="109" t="s">
        <v>369</v>
      </c>
      <c r="D83" s="113" t="s">
        <v>13</v>
      </c>
      <c r="E83" s="114">
        <v>1</v>
      </c>
      <c r="F83" s="115">
        <v>34000</v>
      </c>
      <c r="G83" s="104">
        <f t="shared" si="4"/>
        <v>34000</v>
      </c>
      <c r="H83" s="113"/>
      <c r="I83" s="117"/>
      <c r="J83" s="118"/>
    </row>
    <row r="84" spans="1:10" ht="29" outlineLevel="1" x14ac:dyDescent="0.35">
      <c r="A84" s="149" t="s">
        <v>204</v>
      </c>
      <c r="B84" s="120"/>
      <c r="C84" s="109" t="s">
        <v>370</v>
      </c>
      <c r="D84" s="113" t="s">
        <v>13</v>
      </c>
      <c r="E84" s="114">
        <v>1</v>
      </c>
      <c r="F84" s="115">
        <v>36500</v>
      </c>
      <c r="G84" s="104">
        <f t="shared" si="4"/>
        <v>36500</v>
      </c>
      <c r="H84" s="113"/>
      <c r="I84" s="117"/>
      <c r="J84" s="118"/>
    </row>
    <row r="85" spans="1:10" ht="43.5" outlineLevel="1" x14ac:dyDescent="0.35">
      <c r="A85" s="149" t="s">
        <v>205</v>
      </c>
      <c r="B85" s="120"/>
      <c r="C85" s="152" t="s">
        <v>372</v>
      </c>
      <c r="D85" s="113" t="s">
        <v>21</v>
      </c>
      <c r="E85" s="114">
        <f>1000*36</f>
        <v>36000</v>
      </c>
      <c r="F85" s="115">
        <v>21</v>
      </c>
      <c r="G85" s="104">
        <f t="shared" si="4"/>
        <v>756000</v>
      </c>
      <c r="H85" s="113"/>
      <c r="I85" s="117"/>
      <c r="J85" s="118"/>
    </row>
    <row r="86" spans="1:10" ht="29" outlineLevel="1" x14ac:dyDescent="0.35">
      <c r="A86" s="149" t="s">
        <v>206</v>
      </c>
      <c r="B86" s="120"/>
      <c r="C86" s="112" t="s">
        <v>371</v>
      </c>
      <c r="D86" s="113" t="s">
        <v>373</v>
      </c>
      <c r="E86" s="114">
        <v>200</v>
      </c>
      <c r="F86" s="115">
        <v>460</v>
      </c>
      <c r="G86" s="104">
        <f t="shared" si="4"/>
        <v>92000</v>
      </c>
      <c r="H86" s="113"/>
      <c r="I86" s="117"/>
      <c r="J86" s="118"/>
    </row>
    <row r="87" spans="1:10" ht="43.5" outlineLevel="1" x14ac:dyDescent="0.35">
      <c r="A87" s="149" t="s">
        <v>207</v>
      </c>
      <c r="B87" s="120"/>
      <c r="C87" s="112" t="s">
        <v>156</v>
      </c>
      <c r="D87" s="113" t="s">
        <v>13</v>
      </c>
      <c r="E87" s="114">
        <v>2</v>
      </c>
      <c r="F87" s="115">
        <v>16000</v>
      </c>
      <c r="G87" s="116">
        <f t="shared" si="4"/>
        <v>32000</v>
      </c>
      <c r="H87" s="93" t="s">
        <v>375</v>
      </c>
      <c r="I87" s="117"/>
      <c r="J87" s="118" t="s">
        <v>15</v>
      </c>
    </row>
    <row r="88" spans="1:10" ht="87" outlineLevel="1" x14ac:dyDescent="0.35">
      <c r="A88" s="149" t="s">
        <v>567</v>
      </c>
      <c r="B88" s="120"/>
      <c r="C88" s="112" t="s">
        <v>494</v>
      </c>
      <c r="D88" s="113" t="s">
        <v>13</v>
      </c>
      <c r="E88" s="114">
        <v>1</v>
      </c>
      <c r="F88" s="115">
        <v>265000</v>
      </c>
      <c r="G88" s="116">
        <f t="shared" si="4"/>
        <v>265000</v>
      </c>
      <c r="H88" s="121"/>
      <c r="I88" s="117"/>
      <c r="J88" s="118"/>
    </row>
    <row r="89" spans="1:10" ht="116" outlineLevel="1" x14ac:dyDescent="0.35">
      <c r="A89" s="149" t="s">
        <v>568</v>
      </c>
      <c r="B89" s="120"/>
      <c r="C89" s="112" t="s">
        <v>495</v>
      </c>
      <c r="D89" s="113" t="s">
        <v>13</v>
      </c>
      <c r="E89" s="114">
        <v>1</v>
      </c>
      <c r="F89" s="115">
        <v>470000</v>
      </c>
      <c r="G89" s="116">
        <f t="shared" si="4"/>
        <v>470000</v>
      </c>
      <c r="H89" s="121"/>
      <c r="I89" s="117"/>
      <c r="J89" s="118"/>
    </row>
    <row r="90" spans="1:10" ht="145" outlineLevel="1" x14ac:dyDescent="0.35">
      <c r="A90" s="149" t="s">
        <v>569</v>
      </c>
      <c r="B90" s="120"/>
      <c r="C90" s="112" t="s">
        <v>496</v>
      </c>
      <c r="D90" s="113" t="s">
        <v>13</v>
      </c>
      <c r="E90" s="114">
        <v>1</v>
      </c>
      <c r="F90" s="115">
        <v>285000</v>
      </c>
      <c r="G90" s="116">
        <f t="shared" si="4"/>
        <v>285000</v>
      </c>
      <c r="H90" s="121"/>
      <c r="I90" s="117"/>
      <c r="J90" s="118"/>
    </row>
    <row r="91" spans="1:10" outlineLevel="1" x14ac:dyDescent="0.35">
      <c r="A91" s="149" t="s">
        <v>570</v>
      </c>
      <c r="B91" s="120"/>
      <c r="C91" s="112" t="s">
        <v>498</v>
      </c>
      <c r="D91" s="113" t="s">
        <v>21</v>
      </c>
      <c r="E91" s="114">
        <v>1000</v>
      </c>
      <c r="F91" s="115">
        <v>140</v>
      </c>
      <c r="G91" s="116">
        <f t="shared" si="4"/>
        <v>140000</v>
      </c>
      <c r="H91" s="121"/>
      <c r="I91" s="117"/>
      <c r="J91" s="118"/>
    </row>
    <row r="92" spans="1:10" outlineLevel="1" x14ac:dyDescent="0.35">
      <c r="A92" s="149" t="s">
        <v>571</v>
      </c>
      <c r="B92" s="120"/>
      <c r="C92" s="112" t="s">
        <v>497</v>
      </c>
      <c r="D92" s="113" t="s">
        <v>21</v>
      </c>
      <c r="E92" s="114">
        <v>1000</v>
      </c>
      <c r="F92" s="115">
        <v>290</v>
      </c>
      <c r="G92" s="116">
        <f t="shared" si="4"/>
        <v>290000</v>
      </c>
      <c r="H92" s="121"/>
      <c r="I92" s="117"/>
      <c r="J92" s="118"/>
    </row>
    <row r="93" spans="1:10" outlineLevel="1" x14ac:dyDescent="0.35">
      <c r="A93" s="149" t="s">
        <v>572</v>
      </c>
      <c r="B93" s="120"/>
      <c r="C93" s="112" t="s">
        <v>499</v>
      </c>
      <c r="D93" s="113" t="s">
        <v>13</v>
      </c>
      <c r="E93" s="114">
        <v>1</v>
      </c>
      <c r="F93" s="115">
        <v>9000</v>
      </c>
      <c r="G93" s="116">
        <f t="shared" si="4"/>
        <v>9000</v>
      </c>
      <c r="H93" s="121"/>
      <c r="I93" s="117"/>
      <c r="J93" s="118"/>
    </row>
    <row r="94" spans="1:10" ht="43.5" outlineLevel="1" x14ac:dyDescent="0.35">
      <c r="A94" s="149" t="s">
        <v>573</v>
      </c>
      <c r="B94" s="120"/>
      <c r="C94" s="112" t="s">
        <v>500</v>
      </c>
      <c r="D94" s="113" t="s">
        <v>21</v>
      </c>
      <c r="E94" s="113">
        <v>1</v>
      </c>
      <c r="F94" s="114">
        <v>8000</v>
      </c>
      <c r="G94" s="116">
        <f t="shared" si="4"/>
        <v>8000</v>
      </c>
      <c r="H94" s="121"/>
      <c r="I94" s="117" t="s">
        <v>507</v>
      </c>
      <c r="J94" s="118"/>
    </row>
    <row r="95" spans="1:10" ht="43.5" outlineLevel="1" x14ac:dyDescent="0.35">
      <c r="A95" s="149" t="s">
        <v>574</v>
      </c>
      <c r="B95" s="120"/>
      <c r="C95" s="112" t="s">
        <v>501</v>
      </c>
      <c r="D95" s="113" t="s">
        <v>21</v>
      </c>
      <c r="E95" s="113">
        <v>1</v>
      </c>
      <c r="F95" s="114">
        <v>14500</v>
      </c>
      <c r="G95" s="116">
        <f t="shared" si="4"/>
        <v>14500</v>
      </c>
      <c r="H95" s="121"/>
      <c r="I95" s="117" t="s">
        <v>508</v>
      </c>
      <c r="J95" s="118"/>
    </row>
    <row r="96" spans="1:10" ht="87" outlineLevel="1" x14ac:dyDescent="0.35">
      <c r="A96" s="149" t="s">
        <v>575</v>
      </c>
      <c r="B96" s="120"/>
      <c r="C96" s="112" t="s">
        <v>502</v>
      </c>
      <c r="D96" s="113" t="s">
        <v>21</v>
      </c>
      <c r="E96" s="113">
        <v>2</v>
      </c>
      <c r="F96" s="114">
        <v>5400</v>
      </c>
      <c r="G96" s="116">
        <f t="shared" si="4"/>
        <v>10800</v>
      </c>
      <c r="H96" s="121"/>
      <c r="I96" s="117" t="s">
        <v>509</v>
      </c>
      <c r="J96" s="118"/>
    </row>
    <row r="97" spans="1:10" ht="43.5" outlineLevel="1" x14ac:dyDescent="0.35">
      <c r="A97" s="149" t="s">
        <v>576</v>
      </c>
      <c r="B97" s="120"/>
      <c r="C97" s="112" t="s">
        <v>503</v>
      </c>
      <c r="D97" s="113" t="s">
        <v>21</v>
      </c>
      <c r="E97" s="113">
        <v>2</v>
      </c>
      <c r="F97" s="114">
        <v>3300</v>
      </c>
      <c r="G97" s="116">
        <f t="shared" si="4"/>
        <v>6600</v>
      </c>
      <c r="H97" s="121"/>
      <c r="I97" s="117" t="s">
        <v>510</v>
      </c>
      <c r="J97" s="118"/>
    </row>
    <row r="98" spans="1:10" ht="58" outlineLevel="1" x14ac:dyDescent="0.35">
      <c r="A98" s="149" t="s">
        <v>577</v>
      </c>
      <c r="B98" s="120"/>
      <c r="C98" s="112" t="s">
        <v>504</v>
      </c>
      <c r="D98" s="113" t="s">
        <v>21</v>
      </c>
      <c r="E98" s="113">
        <v>2</v>
      </c>
      <c r="F98" s="114">
        <v>3300</v>
      </c>
      <c r="G98" s="116">
        <f t="shared" si="4"/>
        <v>6600</v>
      </c>
      <c r="H98" s="121"/>
      <c r="I98" s="117" t="s">
        <v>511</v>
      </c>
      <c r="J98" s="118"/>
    </row>
    <row r="99" spans="1:10" ht="58" outlineLevel="1" x14ac:dyDescent="0.35">
      <c r="A99" s="149" t="s">
        <v>578</v>
      </c>
      <c r="B99" s="120"/>
      <c r="C99" s="112" t="s">
        <v>505</v>
      </c>
      <c r="D99" s="113" t="s">
        <v>21</v>
      </c>
      <c r="E99" s="113">
        <v>6</v>
      </c>
      <c r="F99" s="114">
        <v>7000</v>
      </c>
      <c r="G99" s="116">
        <f t="shared" si="4"/>
        <v>42000</v>
      </c>
      <c r="H99" s="121"/>
      <c r="I99" s="117" t="s">
        <v>512</v>
      </c>
      <c r="J99" s="118"/>
    </row>
    <row r="100" spans="1:10" outlineLevel="1" x14ac:dyDescent="0.35">
      <c r="A100" s="149" t="s">
        <v>579</v>
      </c>
      <c r="B100" s="120"/>
      <c r="C100" s="112" t="s">
        <v>506</v>
      </c>
      <c r="D100" s="113" t="s">
        <v>13</v>
      </c>
      <c r="E100" s="113">
        <v>1</v>
      </c>
      <c r="F100" s="114">
        <v>14000</v>
      </c>
      <c r="G100" s="116">
        <f t="shared" si="4"/>
        <v>14000</v>
      </c>
      <c r="H100" s="121"/>
      <c r="I100" s="117"/>
      <c r="J100" s="118"/>
    </row>
    <row r="101" spans="1:10" s="87" customFormat="1" outlineLevel="1" x14ac:dyDescent="0.35">
      <c r="A101" s="149" t="s">
        <v>580</v>
      </c>
      <c r="B101" s="91"/>
      <c r="C101" s="83" t="s">
        <v>562</v>
      </c>
      <c r="D101" s="82"/>
      <c r="E101" s="84"/>
      <c r="F101" s="85"/>
      <c r="G101" s="89">
        <f t="shared" si="4"/>
        <v>0</v>
      </c>
      <c r="H101" s="93"/>
      <c r="I101" s="92"/>
      <c r="J101" s="86"/>
    </row>
    <row r="102" spans="1:10" s="87" customFormat="1" outlineLevel="1" x14ac:dyDescent="0.35">
      <c r="A102" s="81"/>
      <c r="B102" s="91"/>
      <c r="C102" s="83"/>
      <c r="D102" s="82"/>
      <c r="E102" s="84"/>
      <c r="F102" s="85"/>
      <c r="G102" s="89">
        <f t="shared" si="4"/>
        <v>0</v>
      </c>
      <c r="H102" s="93"/>
      <c r="I102" s="92"/>
      <c r="J102" s="86"/>
    </row>
    <row r="103" spans="1:10" s="87" customFormat="1" outlineLevel="1" x14ac:dyDescent="0.35">
      <c r="A103" s="81"/>
      <c r="B103" s="91"/>
      <c r="C103" s="83"/>
      <c r="D103" s="82"/>
      <c r="E103" s="84"/>
      <c r="F103" s="85"/>
      <c r="G103" s="89">
        <f t="shared" si="4"/>
        <v>0</v>
      </c>
      <c r="H103" s="93"/>
      <c r="I103" s="92"/>
      <c r="J103" s="86"/>
    </row>
    <row r="104" spans="1:10" s="87" customFormat="1" outlineLevel="1" x14ac:dyDescent="0.35">
      <c r="A104" s="81"/>
      <c r="B104" s="91"/>
      <c r="C104" s="83"/>
      <c r="D104" s="82"/>
      <c r="E104" s="84"/>
      <c r="F104" s="85"/>
      <c r="G104" s="89">
        <f t="shared" si="4"/>
        <v>0</v>
      </c>
      <c r="H104" s="93"/>
      <c r="I104" s="92"/>
      <c r="J104" s="86"/>
    </row>
    <row r="105" spans="1:10" s="12" customFormat="1" ht="18.5" x14ac:dyDescent="0.35">
      <c r="A105" s="30"/>
      <c r="B105" s="6"/>
      <c r="C105" s="33" t="s">
        <v>581</v>
      </c>
      <c r="D105" s="13"/>
      <c r="E105" s="34"/>
      <c r="F105" s="14"/>
      <c r="G105" s="67">
        <f>SUM(G74:G104)</f>
        <v>5095000</v>
      </c>
      <c r="H105" s="13"/>
      <c r="I105" s="13"/>
      <c r="J105" s="55"/>
    </row>
    <row r="106" spans="1:10" s="12" customFormat="1" ht="18.5" x14ac:dyDescent="0.35">
      <c r="A106" s="30" t="s">
        <v>36</v>
      </c>
      <c r="B106" s="6"/>
      <c r="C106" s="35" t="s">
        <v>582</v>
      </c>
      <c r="D106" s="6"/>
      <c r="E106" s="7"/>
      <c r="F106" s="7"/>
      <c r="G106" s="65"/>
      <c r="H106" s="6"/>
      <c r="I106" s="6"/>
      <c r="J106" s="53"/>
    </row>
    <row r="107" spans="1:10" ht="43.5" outlineLevel="1" x14ac:dyDescent="0.35">
      <c r="A107" s="149" t="s">
        <v>37</v>
      </c>
      <c r="B107" s="120"/>
      <c r="C107" s="112" t="s">
        <v>462</v>
      </c>
      <c r="D107" s="113" t="s">
        <v>21</v>
      </c>
      <c r="E107" s="114">
        <v>5</v>
      </c>
      <c r="F107" s="115">
        <v>3500</v>
      </c>
      <c r="G107" s="116">
        <f t="shared" ref="G107:G154" si="5">E107*F107</f>
        <v>17500</v>
      </c>
      <c r="H107" s="113"/>
      <c r="I107" s="117"/>
      <c r="J107" s="118"/>
    </row>
    <row r="108" spans="1:10" ht="43.5" outlineLevel="1" x14ac:dyDescent="0.35">
      <c r="A108" s="149" t="s">
        <v>583</v>
      </c>
      <c r="B108" s="120"/>
      <c r="C108" s="112" t="s">
        <v>463</v>
      </c>
      <c r="D108" s="113" t="s">
        <v>21</v>
      </c>
      <c r="E108" s="114">
        <v>5</v>
      </c>
      <c r="F108" s="115">
        <v>4300</v>
      </c>
      <c r="G108" s="116">
        <f t="shared" si="5"/>
        <v>21500</v>
      </c>
      <c r="H108" s="113"/>
      <c r="I108" s="117"/>
      <c r="J108" s="118"/>
    </row>
    <row r="109" spans="1:10" ht="29" outlineLevel="1" x14ac:dyDescent="0.35">
      <c r="A109" s="149" t="s">
        <v>584</v>
      </c>
      <c r="B109" s="120"/>
      <c r="C109" s="112" t="s">
        <v>464</v>
      </c>
      <c r="D109" s="113" t="s">
        <v>21</v>
      </c>
      <c r="E109" s="114">
        <v>10</v>
      </c>
      <c r="F109" s="115">
        <v>300</v>
      </c>
      <c r="G109" s="116">
        <f t="shared" si="5"/>
        <v>3000</v>
      </c>
      <c r="H109" s="113"/>
      <c r="I109" s="117"/>
      <c r="J109" s="118"/>
    </row>
    <row r="110" spans="1:10" ht="72.5" outlineLevel="1" x14ac:dyDescent="0.35">
      <c r="A110" s="149" t="s">
        <v>585</v>
      </c>
      <c r="B110" s="120"/>
      <c r="C110" s="112" t="s">
        <v>465</v>
      </c>
      <c r="D110" s="113" t="s">
        <v>21</v>
      </c>
      <c r="E110" s="114">
        <v>5</v>
      </c>
      <c r="F110" s="115">
        <v>5000</v>
      </c>
      <c r="G110" s="116">
        <f t="shared" si="5"/>
        <v>25000</v>
      </c>
      <c r="H110" s="113"/>
      <c r="I110" s="117"/>
      <c r="J110" s="118"/>
    </row>
    <row r="111" spans="1:10" ht="29" outlineLevel="1" x14ac:dyDescent="0.35">
      <c r="A111" s="149" t="s">
        <v>586</v>
      </c>
      <c r="B111" s="120"/>
      <c r="C111" s="112" t="s">
        <v>740</v>
      </c>
      <c r="D111" s="113" t="s">
        <v>21</v>
      </c>
      <c r="E111" s="114">
        <v>5</v>
      </c>
      <c r="F111" s="115">
        <v>350</v>
      </c>
      <c r="G111" s="116">
        <f t="shared" si="5"/>
        <v>1750</v>
      </c>
      <c r="H111" s="113"/>
      <c r="I111" s="117"/>
      <c r="J111" s="118"/>
    </row>
    <row r="112" spans="1:10" ht="29" outlineLevel="1" x14ac:dyDescent="0.35">
      <c r="A112" s="149" t="s">
        <v>587</v>
      </c>
      <c r="B112" s="120"/>
      <c r="C112" s="112" t="s">
        <v>466</v>
      </c>
      <c r="D112" s="113" t="s">
        <v>21</v>
      </c>
      <c r="E112" s="114">
        <v>5</v>
      </c>
      <c r="F112" s="115">
        <v>350</v>
      </c>
      <c r="G112" s="116">
        <f t="shared" si="5"/>
        <v>1750</v>
      </c>
      <c r="H112" s="113"/>
      <c r="I112" s="117"/>
      <c r="J112" s="118"/>
    </row>
    <row r="113" spans="1:10" outlineLevel="1" x14ac:dyDescent="0.35">
      <c r="A113" s="149" t="s">
        <v>588</v>
      </c>
      <c r="B113" s="120"/>
      <c r="C113" s="112" t="s">
        <v>467</v>
      </c>
      <c r="D113" s="113" t="s">
        <v>21</v>
      </c>
      <c r="E113" s="114">
        <v>5</v>
      </c>
      <c r="F113" s="115">
        <v>500</v>
      </c>
      <c r="G113" s="116">
        <f t="shared" si="5"/>
        <v>2500</v>
      </c>
      <c r="H113" s="113"/>
      <c r="I113" s="117"/>
      <c r="J113" s="118"/>
    </row>
    <row r="114" spans="1:10" ht="43.5" outlineLevel="1" x14ac:dyDescent="0.35">
      <c r="A114" s="149" t="s">
        <v>589</v>
      </c>
      <c r="B114" s="120"/>
      <c r="C114" s="112" t="s">
        <v>468</v>
      </c>
      <c r="D114" s="113" t="s">
        <v>21</v>
      </c>
      <c r="E114" s="114">
        <v>2</v>
      </c>
      <c r="F114" s="115">
        <v>4200</v>
      </c>
      <c r="G114" s="116">
        <f t="shared" si="5"/>
        <v>8400</v>
      </c>
      <c r="H114" s="113"/>
      <c r="I114" s="117"/>
      <c r="J114" s="118"/>
    </row>
    <row r="115" spans="1:10" ht="29" outlineLevel="1" x14ac:dyDescent="0.35">
      <c r="A115" s="149" t="s">
        <v>590</v>
      </c>
      <c r="B115" s="120"/>
      <c r="C115" s="112" t="s">
        <v>469</v>
      </c>
      <c r="D115" s="113" t="s">
        <v>21</v>
      </c>
      <c r="E115" s="114">
        <v>5</v>
      </c>
      <c r="F115" s="115">
        <v>1500</v>
      </c>
      <c r="G115" s="116">
        <f t="shared" si="5"/>
        <v>7500</v>
      </c>
      <c r="H115" s="113"/>
      <c r="I115" s="117"/>
      <c r="J115" s="118"/>
    </row>
    <row r="116" spans="1:10" ht="74" outlineLevel="1" x14ac:dyDescent="0.35">
      <c r="A116" s="111"/>
      <c r="B116" s="120"/>
      <c r="C116" s="35" t="s">
        <v>492</v>
      </c>
      <c r="D116" s="113"/>
      <c r="E116" s="114"/>
      <c r="F116" s="115"/>
      <c r="G116" s="116">
        <f t="shared" si="5"/>
        <v>0</v>
      </c>
      <c r="H116" s="113"/>
      <c r="I116" s="117"/>
      <c r="J116" s="118"/>
    </row>
    <row r="117" spans="1:10" ht="56" outlineLevel="1" x14ac:dyDescent="0.35">
      <c r="A117" s="149" t="s">
        <v>591</v>
      </c>
      <c r="B117" s="120"/>
      <c r="C117" s="146" t="s">
        <v>470</v>
      </c>
      <c r="D117" s="113" t="s">
        <v>21</v>
      </c>
      <c r="E117" s="114">
        <v>2</v>
      </c>
      <c r="F117" s="115">
        <v>38500</v>
      </c>
      <c r="G117" s="116">
        <f t="shared" si="5"/>
        <v>77000</v>
      </c>
      <c r="H117" s="113"/>
      <c r="I117" s="117"/>
      <c r="J117" s="118"/>
    </row>
    <row r="118" spans="1:10" ht="28" outlineLevel="1" x14ac:dyDescent="0.35">
      <c r="A118" s="149" t="s">
        <v>592</v>
      </c>
      <c r="B118" s="120"/>
      <c r="C118" s="146" t="s">
        <v>471</v>
      </c>
      <c r="D118" s="113" t="s">
        <v>21</v>
      </c>
      <c r="E118" s="114">
        <v>2</v>
      </c>
      <c r="F118" s="115">
        <v>550</v>
      </c>
      <c r="G118" s="116">
        <f t="shared" si="5"/>
        <v>1100</v>
      </c>
      <c r="H118" s="113"/>
      <c r="I118" s="117"/>
      <c r="J118" s="118"/>
    </row>
    <row r="119" spans="1:10" ht="70" outlineLevel="1" x14ac:dyDescent="0.35">
      <c r="A119" s="149" t="s">
        <v>593</v>
      </c>
      <c r="B119" s="120"/>
      <c r="C119" s="146" t="s">
        <v>472</v>
      </c>
      <c r="D119" s="113" t="s">
        <v>21</v>
      </c>
      <c r="E119" s="114">
        <v>1</v>
      </c>
      <c r="F119" s="115">
        <v>3900</v>
      </c>
      <c r="G119" s="116">
        <f t="shared" si="5"/>
        <v>3900</v>
      </c>
      <c r="H119" s="113"/>
      <c r="I119" s="117"/>
      <c r="J119" s="118"/>
    </row>
    <row r="120" spans="1:10" outlineLevel="1" x14ac:dyDescent="0.35">
      <c r="A120" s="149" t="s">
        <v>594</v>
      </c>
      <c r="B120" s="120"/>
      <c r="C120" s="146" t="s">
        <v>473</v>
      </c>
      <c r="D120" s="113" t="s">
        <v>21</v>
      </c>
      <c r="E120" s="114">
        <v>1</v>
      </c>
      <c r="F120" s="115">
        <v>2600</v>
      </c>
      <c r="G120" s="116">
        <f t="shared" si="5"/>
        <v>2600</v>
      </c>
      <c r="H120" s="113"/>
      <c r="I120" s="117"/>
      <c r="J120" s="118"/>
    </row>
    <row r="121" spans="1:10" ht="28" outlineLevel="1" x14ac:dyDescent="0.35">
      <c r="A121" s="149" t="s">
        <v>595</v>
      </c>
      <c r="B121" s="120"/>
      <c r="C121" s="146" t="s">
        <v>474</v>
      </c>
      <c r="D121" s="113" t="s">
        <v>21</v>
      </c>
      <c r="E121" s="114">
        <v>1</v>
      </c>
      <c r="F121" s="115">
        <v>500</v>
      </c>
      <c r="G121" s="116">
        <f t="shared" si="5"/>
        <v>500</v>
      </c>
      <c r="H121" s="113"/>
      <c r="I121" s="117"/>
      <c r="J121" s="118"/>
    </row>
    <row r="122" spans="1:10" ht="70" outlineLevel="1" x14ac:dyDescent="0.35">
      <c r="A122" s="149" t="s">
        <v>596</v>
      </c>
      <c r="B122" s="120"/>
      <c r="C122" s="146" t="s">
        <v>475</v>
      </c>
      <c r="D122" s="113" t="s">
        <v>21</v>
      </c>
      <c r="E122" s="114">
        <v>1</v>
      </c>
      <c r="F122" s="115">
        <v>3800</v>
      </c>
      <c r="G122" s="116">
        <f t="shared" si="5"/>
        <v>3800</v>
      </c>
      <c r="H122" s="113"/>
      <c r="I122" s="117"/>
      <c r="J122" s="118"/>
    </row>
    <row r="123" spans="1:10" ht="42" outlineLevel="1" x14ac:dyDescent="0.35">
      <c r="A123" s="149" t="s">
        <v>597</v>
      </c>
      <c r="B123" s="120"/>
      <c r="C123" s="146" t="s">
        <v>476</v>
      </c>
      <c r="D123" s="113" t="s">
        <v>21</v>
      </c>
      <c r="E123" s="114">
        <v>1</v>
      </c>
      <c r="F123" s="115">
        <v>19500</v>
      </c>
      <c r="G123" s="116">
        <f t="shared" si="5"/>
        <v>19500</v>
      </c>
      <c r="H123" s="113"/>
      <c r="I123" s="117"/>
      <c r="J123" s="118"/>
    </row>
    <row r="124" spans="1:10" ht="42" outlineLevel="1" x14ac:dyDescent="0.35">
      <c r="A124" s="149" t="s">
        <v>598</v>
      </c>
      <c r="B124" s="120"/>
      <c r="C124" s="146" t="s">
        <v>477</v>
      </c>
      <c r="D124" s="113" t="s">
        <v>21</v>
      </c>
      <c r="E124" s="114">
        <v>1</v>
      </c>
      <c r="F124" s="115">
        <v>29000</v>
      </c>
      <c r="G124" s="116">
        <f t="shared" si="5"/>
        <v>29000</v>
      </c>
      <c r="H124" s="113"/>
      <c r="I124" s="117"/>
      <c r="J124" s="118"/>
    </row>
    <row r="125" spans="1:10" ht="84" outlineLevel="1" x14ac:dyDescent="0.35">
      <c r="A125" s="149" t="s">
        <v>599</v>
      </c>
      <c r="B125" s="120"/>
      <c r="C125" s="146" t="s">
        <v>478</v>
      </c>
      <c r="D125" s="113" t="s">
        <v>21</v>
      </c>
      <c r="E125" s="114">
        <v>1</v>
      </c>
      <c r="F125" s="115">
        <v>1200</v>
      </c>
      <c r="G125" s="116">
        <f t="shared" si="5"/>
        <v>1200</v>
      </c>
      <c r="H125" s="113"/>
      <c r="I125" s="117"/>
      <c r="J125" s="118"/>
    </row>
    <row r="126" spans="1:10" ht="42" outlineLevel="1" x14ac:dyDescent="0.35">
      <c r="A126" s="149" t="s">
        <v>600</v>
      </c>
      <c r="B126" s="120"/>
      <c r="C126" s="146" t="s">
        <v>479</v>
      </c>
      <c r="D126" s="113" t="s">
        <v>21</v>
      </c>
      <c r="E126" s="114">
        <v>1</v>
      </c>
      <c r="F126" s="115">
        <v>850</v>
      </c>
      <c r="G126" s="116">
        <f t="shared" si="5"/>
        <v>850</v>
      </c>
      <c r="H126" s="113"/>
      <c r="I126" s="117"/>
      <c r="J126" s="118"/>
    </row>
    <row r="127" spans="1:10" ht="56" outlineLevel="1" x14ac:dyDescent="0.35">
      <c r="A127" s="149" t="s">
        <v>601</v>
      </c>
      <c r="B127" s="120"/>
      <c r="C127" s="146" t="s">
        <v>480</v>
      </c>
      <c r="D127" s="113" t="s">
        <v>21</v>
      </c>
      <c r="E127" s="114">
        <v>1</v>
      </c>
      <c r="F127" s="115">
        <v>1200</v>
      </c>
      <c r="G127" s="116">
        <f t="shared" si="5"/>
        <v>1200</v>
      </c>
      <c r="H127" s="113"/>
      <c r="I127" s="117"/>
      <c r="J127" s="118"/>
    </row>
    <row r="128" spans="1:10" ht="28" outlineLevel="1" x14ac:dyDescent="0.35">
      <c r="A128" s="149" t="s">
        <v>602</v>
      </c>
      <c r="B128" s="120"/>
      <c r="C128" s="146" t="s">
        <v>741</v>
      </c>
      <c r="D128" s="113" t="s">
        <v>21</v>
      </c>
      <c r="E128" s="114">
        <v>1</v>
      </c>
      <c r="F128" s="115">
        <v>250</v>
      </c>
      <c r="G128" s="116">
        <f t="shared" si="5"/>
        <v>250</v>
      </c>
      <c r="H128" s="113"/>
      <c r="I128" s="117"/>
      <c r="J128" s="118"/>
    </row>
    <row r="129" spans="1:10" ht="28" outlineLevel="1" x14ac:dyDescent="0.35">
      <c r="A129" s="149" t="s">
        <v>603</v>
      </c>
      <c r="B129" s="120"/>
      <c r="C129" s="145" t="s">
        <v>466</v>
      </c>
      <c r="D129" s="113" t="s">
        <v>21</v>
      </c>
      <c r="E129" s="114">
        <v>1</v>
      </c>
      <c r="F129" s="115">
        <v>400</v>
      </c>
      <c r="G129" s="116">
        <f t="shared" si="5"/>
        <v>400</v>
      </c>
      <c r="H129" s="113"/>
      <c r="I129" s="117"/>
      <c r="J129" s="118"/>
    </row>
    <row r="130" spans="1:10" outlineLevel="1" x14ac:dyDescent="0.35">
      <c r="A130" s="149" t="s">
        <v>604</v>
      </c>
      <c r="B130" s="120"/>
      <c r="C130" s="145" t="s">
        <v>467</v>
      </c>
      <c r="D130" s="113" t="s">
        <v>21</v>
      </c>
      <c r="E130" s="114">
        <v>1</v>
      </c>
      <c r="F130" s="115">
        <v>500</v>
      </c>
      <c r="G130" s="116">
        <f t="shared" si="5"/>
        <v>500</v>
      </c>
      <c r="H130" s="113"/>
      <c r="I130" s="117"/>
      <c r="J130" s="118"/>
    </row>
    <row r="131" spans="1:10" ht="42" outlineLevel="1" x14ac:dyDescent="0.35">
      <c r="A131" s="149" t="s">
        <v>605</v>
      </c>
      <c r="B131" s="120"/>
      <c r="C131" s="145" t="s">
        <v>468</v>
      </c>
      <c r="D131" s="113" t="s">
        <v>21</v>
      </c>
      <c r="E131" s="114">
        <v>1</v>
      </c>
      <c r="F131" s="115">
        <v>4500</v>
      </c>
      <c r="G131" s="116">
        <f t="shared" si="5"/>
        <v>4500</v>
      </c>
      <c r="H131" s="113"/>
      <c r="I131" s="117"/>
      <c r="J131" s="118"/>
    </row>
    <row r="132" spans="1:10" ht="37" outlineLevel="1" x14ac:dyDescent="0.35">
      <c r="A132" s="111"/>
      <c r="B132" s="120"/>
      <c r="C132" s="35" t="s">
        <v>482</v>
      </c>
      <c r="D132" s="113"/>
      <c r="E132" s="114"/>
      <c r="F132" s="115"/>
      <c r="G132" s="116">
        <f t="shared" si="5"/>
        <v>0</v>
      </c>
      <c r="H132" s="113"/>
      <c r="I132" s="117"/>
      <c r="J132" s="118"/>
    </row>
    <row r="133" spans="1:10" ht="98" outlineLevel="1" x14ac:dyDescent="0.35">
      <c r="A133" s="149" t="s">
        <v>606</v>
      </c>
      <c r="B133" s="120"/>
      <c r="C133" s="145" t="s">
        <v>483</v>
      </c>
      <c r="D133" s="113" t="s">
        <v>21</v>
      </c>
      <c r="E133" s="114">
        <v>6</v>
      </c>
      <c r="F133" s="115">
        <v>7800</v>
      </c>
      <c r="G133" s="116">
        <f t="shared" si="5"/>
        <v>46800</v>
      </c>
      <c r="H133" s="113"/>
      <c r="I133" s="117"/>
      <c r="J133" s="118"/>
    </row>
    <row r="134" spans="1:10" ht="98" outlineLevel="1" x14ac:dyDescent="0.35">
      <c r="A134" s="149" t="s">
        <v>607</v>
      </c>
      <c r="B134" s="120"/>
      <c r="C134" s="145" t="s">
        <v>483</v>
      </c>
      <c r="D134" s="113" t="s">
        <v>21</v>
      </c>
      <c r="E134" s="114">
        <v>6</v>
      </c>
      <c r="F134" s="115">
        <v>7800</v>
      </c>
      <c r="G134" s="116">
        <f t="shared" si="5"/>
        <v>46800</v>
      </c>
      <c r="H134" s="113"/>
      <c r="I134" s="117"/>
      <c r="J134" s="118"/>
    </row>
    <row r="135" spans="1:10" ht="28" outlineLevel="1" x14ac:dyDescent="0.35">
      <c r="A135" s="149" t="s">
        <v>608</v>
      </c>
      <c r="B135" s="120"/>
      <c r="C135" s="145" t="s">
        <v>493</v>
      </c>
      <c r="D135" s="113" t="s">
        <v>21</v>
      </c>
      <c r="E135" s="114">
        <v>1</v>
      </c>
      <c r="F135" s="115">
        <v>7500</v>
      </c>
      <c r="G135" s="116">
        <f t="shared" si="5"/>
        <v>7500</v>
      </c>
      <c r="H135" s="113"/>
      <c r="I135" s="117"/>
      <c r="J135" s="118"/>
    </row>
    <row r="136" spans="1:10" ht="111" outlineLevel="1" x14ac:dyDescent="0.35">
      <c r="A136" s="111"/>
      <c r="B136" s="120"/>
      <c r="C136" s="35" t="s">
        <v>484</v>
      </c>
      <c r="D136" s="113"/>
      <c r="E136" s="114"/>
      <c r="F136" s="115"/>
      <c r="G136" s="116">
        <f t="shared" si="5"/>
        <v>0</v>
      </c>
      <c r="H136" s="113"/>
      <c r="I136" s="117"/>
      <c r="J136" s="118"/>
    </row>
    <row r="137" spans="1:10" ht="70" outlineLevel="1" x14ac:dyDescent="0.35">
      <c r="A137" s="149" t="s">
        <v>609</v>
      </c>
      <c r="B137" s="120"/>
      <c r="C137" s="146" t="s">
        <v>485</v>
      </c>
      <c r="D137" s="113" t="s">
        <v>21</v>
      </c>
      <c r="E137" s="114">
        <v>6</v>
      </c>
      <c r="F137" s="115">
        <v>12900</v>
      </c>
      <c r="G137" s="116">
        <f t="shared" si="5"/>
        <v>77400</v>
      </c>
      <c r="H137" s="113"/>
      <c r="I137" s="117"/>
      <c r="J137" s="118"/>
    </row>
    <row r="138" spans="1:10" ht="70" outlineLevel="1" x14ac:dyDescent="0.35">
      <c r="A138" s="149" t="s">
        <v>610</v>
      </c>
      <c r="B138" s="120"/>
      <c r="C138" s="146" t="s">
        <v>486</v>
      </c>
      <c r="D138" s="113" t="s">
        <v>21</v>
      </c>
      <c r="E138" s="114">
        <v>6</v>
      </c>
      <c r="F138" s="115">
        <v>8600</v>
      </c>
      <c r="G138" s="116">
        <f t="shared" si="5"/>
        <v>51600</v>
      </c>
      <c r="H138" s="113"/>
      <c r="I138" s="117"/>
      <c r="J138" s="118"/>
    </row>
    <row r="139" spans="1:10" ht="98" outlineLevel="1" x14ac:dyDescent="0.35">
      <c r="A139" s="149" t="s">
        <v>611</v>
      </c>
      <c r="B139" s="120"/>
      <c r="C139" s="146" t="s">
        <v>487</v>
      </c>
      <c r="D139" s="113" t="s">
        <v>21</v>
      </c>
      <c r="E139" s="114">
        <v>6</v>
      </c>
      <c r="F139" s="115">
        <v>600</v>
      </c>
      <c r="G139" s="116">
        <f t="shared" si="5"/>
        <v>3600</v>
      </c>
      <c r="H139" s="113"/>
      <c r="I139" s="117"/>
      <c r="J139" s="118"/>
    </row>
    <row r="140" spans="1:10" ht="70" outlineLevel="1" x14ac:dyDescent="0.35">
      <c r="A140" s="149" t="s">
        <v>612</v>
      </c>
      <c r="B140" s="120"/>
      <c r="C140" s="146" t="s">
        <v>472</v>
      </c>
      <c r="D140" s="113" t="s">
        <v>21</v>
      </c>
      <c r="E140" s="114">
        <v>1</v>
      </c>
      <c r="F140" s="115">
        <v>3800</v>
      </c>
      <c r="G140" s="116">
        <f t="shared" si="5"/>
        <v>3800</v>
      </c>
      <c r="H140" s="113"/>
      <c r="I140" s="117"/>
      <c r="J140" s="118"/>
    </row>
    <row r="141" spans="1:10" ht="56" outlineLevel="1" x14ac:dyDescent="0.35">
      <c r="A141" s="149" t="s">
        <v>613</v>
      </c>
      <c r="B141" s="120"/>
      <c r="C141" s="146" t="s">
        <v>488</v>
      </c>
      <c r="D141" s="113" t="s">
        <v>21</v>
      </c>
      <c r="E141" s="114">
        <v>1</v>
      </c>
      <c r="F141" s="115">
        <v>2600</v>
      </c>
      <c r="G141" s="116">
        <f t="shared" si="5"/>
        <v>2600</v>
      </c>
      <c r="H141" s="113"/>
      <c r="I141" s="117"/>
      <c r="J141" s="118"/>
    </row>
    <row r="142" spans="1:10" ht="42" outlineLevel="1" x14ac:dyDescent="0.35">
      <c r="A142" s="149" t="s">
        <v>614</v>
      </c>
      <c r="B142" s="120"/>
      <c r="C142" s="146" t="s">
        <v>489</v>
      </c>
      <c r="D142" s="113" t="s">
        <v>21</v>
      </c>
      <c r="E142" s="114">
        <v>1</v>
      </c>
      <c r="F142" s="115">
        <v>6200</v>
      </c>
      <c r="G142" s="116">
        <f t="shared" si="5"/>
        <v>6200</v>
      </c>
      <c r="H142" s="113"/>
      <c r="I142" s="117"/>
      <c r="J142" s="118"/>
    </row>
    <row r="143" spans="1:10" ht="42" outlineLevel="1" x14ac:dyDescent="0.35">
      <c r="A143" s="149" t="s">
        <v>615</v>
      </c>
      <c r="B143" s="120"/>
      <c r="C143" s="146" t="s">
        <v>490</v>
      </c>
      <c r="D143" s="113" t="s">
        <v>21</v>
      </c>
      <c r="E143" s="114">
        <v>1</v>
      </c>
      <c r="F143" s="115">
        <v>3800</v>
      </c>
      <c r="G143" s="116">
        <f t="shared" si="5"/>
        <v>3800</v>
      </c>
      <c r="H143" s="113"/>
      <c r="I143" s="117"/>
      <c r="J143" s="118"/>
    </row>
    <row r="144" spans="1:10" ht="84" outlineLevel="1" x14ac:dyDescent="0.35">
      <c r="A144" s="149" t="s">
        <v>616</v>
      </c>
      <c r="B144" s="120"/>
      <c r="C144" s="146" t="s">
        <v>478</v>
      </c>
      <c r="D144" s="113" t="s">
        <v>21</v>
      </c>
      <c r="E144" s="114">
        <v>1</v>
      </c>
      <c r="F144" s="115">
        <v>1200</v>
      </c>
      <c r="G144" s="116">
        <f t="shared" si="5"/>
        <v>1200</v>
      </c>
      <c r="H144" s="113"/>
      <c r="I144" s="117"/>
      <c r="J144" s="118"/>
    </row>
    <row r="145" spans="1:10" ht="42" outlineLevel="1" x14ac:dyDescent="0.35">
      <c r="A145" s="149" t="s">
        <v>617</v>
      </c>
      <c r="B145" s="120"/>
      <c r="C145" s="146" t="s">
        <v>479</v>
      </c>
      <c r="D145" s="113" t="s">
        <v>21</v>
      </c>
      <c r="E145" s="114">
        <v>1</v>
      </c>
      <c r="F145" s="115">
        <v>850</v>
      </c>
      <c r="G145" s="116">
        <f t="shared" si="5"/>
        <v>850</v>
      </c>
      <c r="H145" s="113"/>
      <c r="I145" s="117"/>
      <c r="J145" s="118"/>
    </row>
    <row r="146" spans="1:10" ht="56" outlineLevel="1" x14ac:dyDescent="0.35">
      <c r="A146" s="149" t="s">
        <v>618</v>
      </c>
      <c r="B146" s="120"/>
      <c r="C146" s="146" t="s">
        <v>480</v>
      </c>
      <c r="D146" s="113" t="s">
        <v>21</v>
      </c>
      <c r="E146" s="114">
        <v>1</v>
      </c>
      <c r="F146" s="115">
        <v>1250</v>
      </c>
      <c r="G146" s="116">
        <f t="shared" si="5"/>
        <v>1250</v>
      </c>
      <c r="H146" s="113"/>
      <c r="I146" s="117"/>
      <c r="J146" s="118"/>
    </row>
    <row r="147" spans="1:10" ht="28" outlineLevel="1" x14ac:dyDescent="0.35">
      <c r="A147" s="149" t="s">
        <v>619</v>
      </c>
      <c r="B147" s="120"/>
      <c r="C147" s="146" t="s">
        <v>481</v>
      </c>
      <c r="D147" s="113" t="s">
        <v>21</v>
      </c>
      <c r="E147" s="114">
        <v>1</v>
      </c>
      <c r="F147" s="115">
        <v>300</v>
      </c>
      <c r="G147" s="116">
        <f t="shared" si="5"/>
        <v>300</v>
      </c>
      <c r="H147" s="113"/>
      <c r="I147" s="117"/>
      <c r="J147" s="118"/>
    </row>
    <row r="148" spans="1:10" ht="28" outlineLevel="1" x14ac:dyDescent="0.35">
      <c r="A148" s="149" t="s">
        <v>620</v>
      </c>
      <c r="B148" s="120"/>
      <c r="C148" s="145" t="s">
        <v>466</v>
      </c>
      <c r="D148" s="113" t="s">
        <v>21</v>
      </c>
      <c r="E148" s="114">
        <v>1</v>
      </c>
      <c r="F148" s="115">
        <v>450</v>
      </c>
      <c r="G148" s="116">
        <f t="shared" si="5"/>
        <v>450</v>
      </c>
      <c r="H148" s="113"/>
      <c r="I148" s="117"/>
      <c r="J148" s="118"/>
    </row>
    <row r="149" spans="1:10" outlineLevel="1" x14ac:dyDescent="0.35">
      <c r="A149" s="149" t="s">
        <v>621</v>
      </c>
      <c r="B149" s="120"/>
      <c r="C149" s="145" t="s">
        <v>467</v>
      </c>
      <c r="D149" s="113" t="s">
        <v>21</v>
      </c>
      <c r="E149" s="114">
        <v>1</v>
      </c>
      <c r="F149" s="115">
        <v>500</v>
      </c>
      <c r="G149" s="116">
        <f t="shared" si="5"/>
        <v>500</v>
      </c>
      <c r="H149" s="113"/>
      <c r="I149" s="117"/>
      <c r="J149" s="118"/>
    </row>
    <row r="150" spans="1:10" ht="42" outlineLevel="1" x14ac:dyDescent="0.35">
      <c r="A150" s="149" t="s">
        <v>622</v>
      </c>
      <c r="B150" s="120"/>
      <c r="C150" s="145" t="s">
        <v>468</v>
      </c>
      <c r="D150" s="113" t="s">
        <v>21</v>
      </c>
      <c r="E150" s="114">
        <v>1</v>
      </c>
      <c r="F150" s="115">
        <v>4500</v>
      </c>
      <c r="G150" s="116">
        <f t="shared" si="5"/>
        <v>4500</v>
      </c>
      <c r="H150" s="113"/>
      <c r="I150" s="117"/>
      <c r="J150" s="118"/>
    </row>
    <row r="151" spans="1:10" ht="37" outlineLevel="1" x14ac:dyDescent="0.35">
      <c r="A151" s="111"/>
      <c r="B151" s="120"/>
      <c r="C151" s="35" t="s">
        <v>491</v>
      </c>
      <c r="D151" s="113"/>
      <c r="E151" s="114"/>
      <c r="F151" s="115"/>
      <c r="G151" s="116">
        <f t="shared" si="5"/>
        <v>0</v>
      </c>
      <c r="H151" s="113"/>
      <c r="I151" s="117"/>
      <c r="J151" s="118"/>
    </row>
    <row r="152" spans="1:10" ht="98" outlineLevel="1" x14ac:dyDescent="0.35">
      <c r="A152" s="149" t="s">
        <v>623</v>
      </c>
      <c r="B152" s="120"/>
      <c r="C152" s="145" t="s">
        <v>483</v>
      </c>
      <c r="D152" s="113" t="s">
        <v>21</v>
      </c>
      <c r="E152" s="114">
        <v>6</v>
      </c>
      <c r="F152" s="115">
        <v>7800</v>
      </c>
      <c r="G152" s="116">
        <f t="shared" si="5"/>
        <v>46800</v>
      </c>
      <c r="H152" s="113"/>
      <c r="I152" s="117"/>
      <c r="J152" s="118"/>
    </row>
    <row r="153" spans="1:10" ht="98" outlineLevel="1" x14ac:dyDescent="0.35">
      <c r="A153" s="149" t="s">
        <v>624</v>
      </c>
      <c r="B153" s="120"/>
      <c r="C153" s="145" t="s">
        <v>483</v>
      </c>
      <c r="D153" s="113" t="s">
        <v>21</v>
      </c>
      <c r="E153" s="114">
        <v>6</v>
      </c>
      <c r="F153" s="115">
        <v>7800</v>
      </c>
      <c r="G153" s="116">
        <f t="shared" si="5"/>
        <v>46800</v>
      </c>
      <c r="H153" s="113"/>
      <c r="I153" s="117"/>
      <c r="J153" s="118"/>
    </row>
    <row r="154" spans="1:10" ht="28" outlineLevel="1" x14ac:dyDescent="0.35">
      <c r="A154" s="149" t="s">
        <v>625</v>
      </c>
      <c r="B154" s="120"/>
      <c r="C154" s="145" t="s">
        <v>493</v>
      </c>
      <c r="D154" s="113" t="s">
        <v>21</v>
      </c>
      <c r="E154" s="114">
        <v>1</v>
      </c>
      <c r="F154" s="115">
        <v>7500</v>
      </c>
      <c r="G154" s="116">
        <f t="shared" si="5"/>
        <v>7500</v>
      </c>
      <c r="H154" s="113"/>
      <c r="I154" s="117"/>
      <c r="J154" s="118"/>
    </row>
    <row r="155" spans="1:10" s="12" customFormat="1" ht="18.5" x14ac:dyDescent="0.35">
      <c r="A155" s="30"/>
      <c r="B155" s="6"/>
      <c r="C155" s="33" t="s">
        <v>626</v>
      </c>
      <c r="D155" s="13"/>
      <c r="E155" s="34"/>
      <c r="F155" s="14"/>
      <c r="G155" s="67">
        <f>SUM(G107:G154)</f>
        <v>595450</v>
      </c>
      <c r="H155" s="13"/>
      <c r="I155" s="13"/>
      <c r="J155" s="55"/>
    </row>
    <row r="156" spans="1:10" s="12" customFormat="1" ht="18.5" x14ac:dyDescent="0.35">
      <c r="A156" s="30" t="s">
        <v>41</v>
      </c>
      <c r="B156" s="6"/>
      <c r="C156" s="35" t="s">
        <v>627</v>
      </c>
      <c r="D156" s="6"/>
      <c r="E156" s="7"/>
      <c r="F156" s="7"/>
      <c r="G156" s="65"/>
      <c r="H156" s="6"/>
      <c r="I156" s="6"/>
      <c r="J156" s="53"/>
    </row>
    <row r="157" spans="1:10" s="3" customFormat="1" ht="123.75" customHeight="1" outlineLevel="1" x14ac:dyDescent="0.35">
      <c r="A157" s="122"/>
      <c r="B157" s="174" t="s">
        <v>185</v>
      </c>
      <c r="C157" s="123" t="s">
        <v>278</v>
      </c>
      <c r="D157" s="124"/>
      <c r="E157" s="125"/>
      <c r="F157" s="126"/>
      <c r="G157" s="125"/>
      <c r="H157" s="124"/>
      <c r="I157" s="124"/>
      <c r="J157" s="127"/>
    </row>
    <row r="158" spans="1:10" outlineLevel="1" x14ac:dyDescent="0.35">
      <c r="A158" s="149" t="s">
        <v>628</v>
      </c>
      <c r="B158" s="175"/>
      <c r="C158" s="112" t="s">
        <v>179</v>
      </c>
      <c r="D158" s="113" t="s">
        <v>21</v>
      </c>
      <c r="E158" s="114">
        <v>1</v>
      </c>
      <c r="F158" s="115">
        <v>95000</v>
      </c>
      <c r="G158" s="116">
        <f t="shared" ref="G158:G164" si="6">E158*F158</f>
        <v>95000</v>
      </c>
      <c r="H158" s="121"/>
      <c r="I158" s="113"/>
      <c r="J158" s="118"/>
    </row>
    <row r="159" spans="1:10" outlineLevel="1" x14ac:dyDescent="0.35">
      <c r="A159" s="149" t="s">
        <v>629</v>
      </c>
      <c r="B159" s="175"/>
      <c r="C159" s="112" t="s">
        <v>190</v>
      </c>
      <c r="D159" s="113" t="s">
        <v>21</v>
      </c>
      <c r="E159" s="114">
        <v>50</v>
      </c>
      <c r="F159" s="115">
        <v>1200</v>
      </c>
      <c r="G159" s="116">
        <f t="shared" si="6"/>
        <v>60000</v>
      </c>
      <c r="H159" s="121"/>
      <c r="I159" s="113"/>
      <c r="J159" s="118"/>
    </row>
    <row r="160" spans="1:10" outlineLevel="1" x14ac:dyDescent="0.35">
      <c r="A160" s="149" t="s">
        <v>630</v>
      </c>
      <c r="B160" s="175"/>
      <c r="C160" s="112" t="s">
        <v>180</v>
      </c>
      <c r="D160" s="113" t="s">
        <v>21</v>
      </c>
      <c r="E160" s="114">
        <v>2</v>
      </c>
      <c r="F160" s="115">
        <v>9500</v>
      </c>
      <c r="G160" s="116">
        <f t="shared" si="6"/>
        <v>19000</v>
      </c>
      <c r="H160" s="113"/>
      <c r="I160" s="113"/>
      <c r="J160" s="118"/>
    </row>
    <row r="161" spans="1:11" outlineLevel="1" x14ac:dyDescent="0.35">
      <c r="A161" s="149" t="s">
        <v>631</v>
      </c>
      <c r="B161" s="175"/>
      <c r="C161" s="112" t="s">
        <v>181</v>
      </c>
      <c r="D161" s="113" t="s">
        <v>21</v>
      </c>
      <c r="E161" s="114">
        <v>50</v>
      </c>
      <c r="F161" s="115">
        <v>4250</v>
      </c>
      <c r="G161" s="116">
        <f t="shared" si="6"/>
        <v>212500</v>
      </c>
      <c r="H161" s="113"/>
      <c r="I161" s="113"/>
      <c r="J161" s="118"/>
    </row>
    <row r="162" spans="1:11" outlineLevel="1" x14ac:dyDescent="0.35">
      <c r="A162" s="149" t="s">
        <v>632</v>
      </c>
      <c r="B162" s="175"/>
      <c r="C162" s="112" t="s">
        <v>182</v>
      </c>
      <c r="D162" s="113" t="s">
        <v>21</v>
      </c>
      <c r="E162" s="114">
        <v>25</v>
      </c>
      <c r="F162" s="115">
        <v>7500</v>
      </c>
      <c r="G162" s="116">
        <f t="shared" si="6"/>
        <v>187500</v>
      </c>
      <c r="H162" s="113"/>
      <c r="I162" s="113"/>
      <c r="J162" s="118"/>
    </row>
    <row r="163" spans="1:11" outlineLevel="1" x14ac:dyDescent="0.35">
      <c r="A163" s="149" t="s">
        <v>633</v>
      </c>
      <c r="B163" s="175"/>
      <c r="C163" s="112" t="s">
        <v>183</v>
      </c>
      <c r="D163" s="113" t="s">
        <v>21</v>
      </c>
      <c r="E163" s="114">
        <v>25</v>
      </c>
      <c r="F163" s="115">
        <v>6500</v>
      </c>
      <c r="G163" s="116">
        <f t="shared" si="6"/>
        <v>162500</v>
      </c>
      <c r="H163" s="113"/>
      <c r="I163" s="113"/>
      <c r="J163" s="118"/>
    </row>
    <row r="164" spans="1:11" outlineLevel="1" x14ac:dyDescent="0.35">
      <c r="A164" s="149" t="s">
        <v>564</v>
      </c>
      <c r="B164" s="176"/>
      <c r="C164" s="112" t="s">
        <v>184</v>
      </c>
      <c r="D164" s="113" t="s">
        <v>21</v>
      </c>
      <c r="E164" s="114">
        <v>300</v>
      </c>
      <c r="F164" s="115">
        <v>2100</v>
      </c>
      <c r="G164" s="116">
        <f t="shared" si="6"/>
        <v>630000</v>
      </c>
      <c r="H164" s="113"/>
      <c r="I164" s="113"/>
      <c r="J164" s="118"/>
    </row>
    <row r="165" spans="1:11" s="12" customFormat="1" ht="18.5" x14ac:dyDescent="0.35">
      <c r="A165" s="30"/>
      <c r="B165" s="6"/>
      <c r="C165" s="33" t="s">
        <v>634</v>
      </c>
      <c r="D165" s="13"/>
      <c r="E165" s="34"/>
      <c r="F165" s="14"/>
      <c r="G165" s="67">
        <f>SUM(G158:G164)</f>
        <v>1366500</v>
      </c>
      <c r="H165" s="13"/>
      <c r="I165" s="13"/>
      <c r="J165" s="55"/>
    </row>
    <row r="166" spans="1:11" s="12" customFormat="1" ht="18.5" x14ac:dyDescent="0.35">
      <c r="A166" s="30" t="s">
        <v>44</v>
      </c>
      <c r="B166" s="6"/>
      <c r="C166" s="35" t="s">
        <v>635</v>
      </c>
      <c r="D166" s="6"/>
      <c r="E166" s="7"/>
      <c r="F166" s="7"/>
      <c r="G166" s="65"/>
      <c r="H166" s="6"/>
      <c r="I166" s="6"/>
      <c r="J166" s="53"/>
    </row>
    <row r="167" spans="1:11" outlineLevel="1" x14ac:dyDescent="0.35">
      <c r="A167" s="149" t="s">
        <v>46</v>
      </c>
      <c r="B167" s="174" t="s">
        <v>12</v>
      </c>
      <c r="C167" s="155" t="s">
        <v>38</v>
      </c>
      <c r="D167" s="113" t="s">
        <v>21</v>
      </c>
      <c r="E167" s="114">
        <v>60</v>
      </c>
      <c r="F167" s="115">
        <v>3800</v>
      </c>
      <c r="G167" s="116">
        <f>E167*F167</f>
        <v>228000</v>
      </c>
      <c r="H167" s="113"/>
      <c r="I167" s="113"/>
      <c r="J167" s="118"/>
    </row>
    <row r="168" spans="1:11" outlineLevel="1" x14ac:dyDescent="0.35">
      <c r="A168" s="149" t="s">
        <v>47</v>
      </c>
      <c r="B168" s="175"/>
      <c r="C168" s="155" t="s">
        <v>383</v>
      </c>
      <c r="D168" s="113" t="s">
        <v>21</v>
      </c>
      <c r="E168" s="114">
        <v>10</v>
      </c>
      <c r="F168" s="115">
        <v>6500</v>
      </c>
      <c r="G168" s="116">
        <f t="shared" ref="G168:G171" si="7">E168*F168</f>
        <v>65000</v>
      </c>
      <c r="H168" s="113"/>
      <c r="I168" s="113"/>
      <c r="J168" s="118"/>
    </row>
    <row r="169" spans="1:11" ht="29" outlineLevel="1" x14ac:dyDescent="0.35">
      <c r="A169" s="149" t="s">
        <v>48</v>
      </c>
      <c r="B169" s="175"/>
      <c r="C169" s="112" t="s">
        <v>384</v>
      </c>
      <c r="D169" s="113" t="s">
        <v>21</v>
      </c>
      <c r="E169" s="114">
        <v>10</v>
      </c>
      <c r="F169" s="115">
        <v>8200</v>
      </c>
      <c r="G169" s="116">
        <f t="shared" si="7"/>
        <v>82000</v>
      </c>
      <c r="H169" s="113"/>
      <c r="I169" s="113"/>
      <c r="J169" s="118"/>
    </row>
    <row r="170" spans="1:11" outlineLevel="1" x14ac:dyDescent="0.35">
      <c r="A170" s="149" t="s">
        <v>49</v>
      </c>
      <c r="B170" s="175"/>
      <c r="C170" s="112" t="s">
        <v>39</v>
      </c>
      <c r="D170" s="113" t="s">
        <v>21</v>
      </c>
      <c r="E170" s="114">
        <v>70</v>
      </c>
      <c r="F170" s="115">
        <v>2000</v>
      </c>
      <c r="G170" s="116">
        <f t="shared" si="7"/>
        <v>140000</v>
      </c>
      <c r="H170" s="113"/>
      <c r="I170" s="113"/>
      <c r="J170" s="118"/>
    </row>
    <row r="171" spans="1:11" outlineLevel="1" x14ac:dyDescent="0.35">
      <c r="A171" s="149" t="s">
        <v>50</v>
      </c>
      <c r="B171" s="176"/>
      <c r="C171" s="112" t="s">
        <v>40</v>
      </c>
      <c r="D171" s="113" t="s">
        <v>21</v>
      </c>
      <c r="E171" s="114">
        <v>2</v>
      </c>
      <c r="F171" s="115">
        <v>4500</v>
      </c>
      <c r="G171" s="116">
        <f t="shared" si="7"/>
        <v>9000</v>
      </c>
      <c r="H171" s="113"/>
      <c r="I171" s="113"/>
      <c r="J171" s="118"/>
    </row>
    <row r="172" spans="1:11" s="12" customFormat="1" ht="18.5" x14ac:dyDescent="0.35">
      <c r="A172" s="30"/>
      <c r="B172" s="6"/>
      <c r="C172" s="33" t="s">
        <v>636</v>
      </c>
      <c r="D172" s="13"/>
      <c r="E172" s="34"/>
      <c r="F172" s="14"/>
      <c r="G172" s="67">
        <f>SUM(G167:G171)</f>
        <v>524000</v>
      </c>
      <c r="H172" s="13"/>
      <c r="I172" s="13"/>
      <c r="J172" s="55"/>
    </row>
    <row r="173" spans="1:11" s="12" customFormat="1" ht="18.5" x14ac:dyDescent="0.35">
      <c r="A173" s="30" t="s">
        <v>51</v>
      </c>
      <c r="B173" s="6"/>
      <c r="C173" s="35" t="s">
        <v>637</v>
      </c>
      <c r="D173" s="6"/>
      <c r="E173" s="7"/>
      <c r="F173" s="7"/>
      <c r="G173" s="65"/>
      <c r="H173" s="6"/>
      <c r="I173" s="6"/>
      <c r="J173" s="53"/>
    </row>
    <row r="174" spans="1:11" ht="39.5" outlineLevel="1" thickBot="1" x14ac:dyDescent="0.4">
      <c r="A174" s="149" t="s">
        <v>53</v>
      </c>
      <c r="B174" s="101"/>
      <c r="C174" s="131" t="s">
        <v>321</v>
      </c>
      <c r="D174" s="113" t="s">
        <v>21</v>
      </c>
      <c r="E174" s="114">
        <v>4</v>
      </c>
      <c r="F174" s="115">
        <v>15100</v>
      </c>
      <c r="G174" s="116">
        <f>E174*F174</f>
        <v>60400</v>
      </c>
      <c r="H174" s="113"/>
      <c r="I174" s="132" t="s">
        <v>389</v>
      </c>
      <c r="J174" s="133"/>
      <c r="K174" s="134"/>
    </row>
    <row r="175" spans="1:11" ht="39.5" outlineLevel="1" thickBot="1" x14ac:dyDescent="0.4">
      <c r="A175" s="149" t="s">
        <v>54</v>
      </c>
      <c r="B175" s="101"/>
      <c r="C175" s="131" t="s">
        <v>322</v>
      </c>
      <c r="D175" s="113" t="s">
        <v>21</v>
      </c>
      <c r="E175" s="114">
        <v>4</v>
      </c>
      <c r="F175" s="115">
        <v>4250</v>
      </c>
      <c r="G175" s="116">
        <f t="shared" ref="G175:G213" si="8">E175*F175</f>
        <v>17000</v>
      </c>
      <c r="H175" s="113"/>
      <c r="I175" s="132" t="s">
        <v>390</v>
      </c>
      <c r="J175" s="133"/>
      <c r="K175" s="134"/>
    </row>
    <row r="176" spans="1:11" ht="52.5" outlineLevel="1" thickBot="1" x14ac:dyDescent="0.4">
      <c r="A176" s="149" t="s">
        <v>55</v>
      </c>
      <c r="B176" s="101"/>
      <c r="C176" s="131" t="s">
        <v>323</v>
      </c>
      <c r="D176" s="113" t="s">
        <v>21</v>
      </c>
      <c r="E176" s="114">
        <v>4</v>
      </c>
      <c r="F176" s="115">
        <v>3650</v>
      </c>
      <c r="G176" s="116">
        <f t="shared" si="8"/>
        <v>14600</v>
      </c>
      <c r="H176" s="113"/>
      <c r="I176" s="132" t="s">
        <v>391</v>
      </c>
      <c r="J176" s="133"/>
      <c r="K176" s="134"/>
    </row>
    <row r="177" spans="1:11" ht="26.5" outlineLevel="1" thickBot="1" x14ac:dyDescent="0.4">
      <c r="A177" s="149" t="s">
        <v>638</v>
      </c>
      <c r="B177" s="101"/>
      <c r="C177" s="131" t="s">
        <v>324</v>
      </c>
      <c r="D177" s="113" t="s">
        <v>21</v>
      </c>
      <c r="E177" s="114">
        <v>20</v>
      </c>
      <c r="F177" s="115">
        <v>2150</v>
      </c>
      <c r="G177" s="116">
        <f t="shared" si="8"/>
        <v>43000</v>
      </c>
      <c r="H177" s="113"/>
      <c r="I177" s="132" t="s">
        <v>392</v>
      </c>
      <c r="J177" s="133"/>
      <c r="K177" s="134"/>
    </row>
    <row r="178" spans="1:11" ht="39.5" outlineLevel="1" thickBot="1" x14ac:dyDescent="0.4">
      <c r="A178" s="149" t="s">
        <v>639</v>
      </c>
      <c r="B178" s="101"/>
      <c r="C178" s="131" t="s">
        <v>325</v>
      </c>
      <c r="D178" s="113" t="s">
        <v>21</v>
      </c>
      <c r="E178" s="114">
        <v>20</v>
      </c>
      <c r="F178" s="115">
        <v>890</v>
      </c>
      <c r="G178" s="116">
        <f t="shared" si="8"/>
        <v>17800</v>
      </c>
      <c r="H178" s="113"/>
      <c r="I178" s="132" t="s">
        <v>393</v>
      </c>
      <c r="J178" s="133"/>
      <c r="K178" s="134"/>
    </row>
    <row r="179" spans="1:11" ht="39.5" outlineLevel="1" thickBot="1" x14ac:dyDescent="0.4">
      <c r="A179" s="149" t="s">
        <v>640</v>
      </c>
      <c r="B179" s="101"/>
      <c r="C179" s="131" t="s">
        <v>326</v>
      </c>
      <c r="D179" s="113" t="s">
        <v>21</v>
      </c>
      <c r="E179" s="114">
        <v>20</v>
      </c>
      <c r="F179" s="115">
        <v>4955</v>
      </c>
      <c r="G179" s="116">
        <f t="shared" si="8"/>
        <v>99100</v>
      </c>
      <c r="H179" s="113"/>
      <c r="I179" s="132" t="s">
        <v>394</v>
      </c>
      <c r="J179" s="133"/>
      <c r="K179" s="134"/>
    </row>
    <row r="180" spans="1:11" ht="26.5" outlineLevel="1" thickBot="1" x14ac:dyDescent="0.4">
      <c r="A180" s="149" t="s">
        <v>641</v>
      </c>
      <c r="B180" s="101"/>
      <c r="C180" s="131" t="s">
        <v>267</v>
      </c>
      <c r="D180" s="113" t="s">
        <v>21</v>
      </c>
      <c r="E180" s="114">
        <v>15</v>
      </c>
      <c r="F180" s="115">
        <v>3200</v>
      </c>
      <c r="G180" s="116">
        <f t="shared" si="8"/>
        <v>48000</v>
      </c>
      <c r="H180" s="113"/>
      <c r="I180" s="132" t="s">
        <v>395</v>
      </c>
      <c r="J180" s="133"/>
      <c r="K180" s="134"/>
    </row>
    <row r="181" spans="1:11" ht="52.5" outlineLevel="1" thickBot="1" x14ac:dyDescent="0.4">
      <c r="A181" s="149" t="s">
        <v>642</v>
      </c>
      <c r="B181" s="101"/>
      <c r="C181" s="131" t="s">
        <v>327</v>
      </c>
      <c r="D181" s="113" t="s">
        <v>21</v>
      </c>
      <c r="E181" s="114">
        <v>15</v>
      </c>
      <c r="F181" s="115">
        <v>1450</v>
      </c>
      <c r="G181" s="116">
        <f t="shared" si="8"/>
        <v>21750</v>
      </c>
      <c r="H181" s="113"/>
      <c r="I181" s="132" t="s">
        <v>396</v>
      </c>
      <c r="J181" s="133"/>
      <c r="K181" s="134"/>
    </row>
    <row r="182" spans="1:11" ht="52.5" outlineLevel="1" thickBot="1" x14ac:dyDescent="0.4">
      <c r="A182" s="149" t="s">
        <v>643</v>
      </c>
      <c r="B182" s="101"/>
      <c r="C182" s="131" t="s">
        <v>328</v>
      </c>
      <c r="D182" s="113" t="s">
        <v>21</v>
      </c>
      <c r="E182" s="114">
        <v>15</v>
      </c>
      <c r="F182" s="115">
        <v>8600</v>
      </c>
      <c r="G182" s="116">
        <f t="shared" si="8"/>
        <v>129000</v>
      </c>
      <c r="H182" s="113"/>
      <c r="I182" s="132" t="s">
        <v>397</v>
      </c>
      <c r="J182" s="133"/>
      <c r="K182" s="134"/>
    </row>
    <row r="183" spans="1:11" ht="26.5" outlineLevel="1" thickBot="1" x14ac:dyDescent="0.4">
      <c r="A183" s="149" t="s">
        <v>644</v>
      </c>
      <c r="B183" s="101"/>
      <c r="C183" s="131" t="s">
        <v>329</v>
      </c>
      <c r="D183" s="113" t="s">
        <v>21</v>
      </c>
      <c r="E183" s="114">
        <v>10</v>
      </c>
      <c r="F183" s="115">
        <v>4750</v>
      </c>
      <c r="G183" s="116">
        <f t="shared" si="8"/>
        <v>47500</v>
      </c>
      <c r="H183" s="113"/>
      <c r="I183" s="132" t="s">
        <v>398</v>
      </c>
      <c r="J183" s="133"/>
      <c r="K183" s="134"/>
    </row>
    <row r="184" spans="1:11" ht="52.5" outlineLevel="1" thickBot="1" x14ac:dyDescent="0.4">
      <c r="A184" s="149" t="s">
        <v>645</v>
      </c>
      <c r="B184" s="101"/>
      <c r="C184" s="131" t="s">
        <v>330</v>
      </c>
      <c r="D184" s="113" t="s">
        <v>21</v>
      </c>
      <c r="E184" s="114">
        <v>10</v>
      </c>
      <c r="F184" s="115">
        <v>2250</v>
      </c>
      <c r="G184" s="116">
        <f t="shared" si="8"/>
        <v>22500</v>
      </c>
      <c r="H184" s="113"/>
      <c r="I184" s="132" t="s">
        <v>399</v>
      </c>
      <c r="J184" s="133"/>
      <c r="K184" s="134"/>
    </row>
    <row r="185" spans="1:11" ht="52.5" outlineLevel="1" thickBot="1" x14ac:dyDescent="0.4">
      <c r="A185" s="149" t="s">
        <v>646</v>
      </c>
      <c r="B185" s="101"/>
      <c r="C185" s="131" t="s">
        <v>331</v>
      </c>
      <c r="D185" s="113" t="s">
        <v>21</v>
      </c>
      <c r="E185" s="114">
        <v>10</v>
      </c>
      <c r="F185" s="115">
        <v>5100</v>
      </c>
      <c r="G185" s="116">
        <f t="shared" si="8"/>
        <v>51000</v>
      </c>
      <c r="H185" s="113"/>
      <c r="I185" s="132" t="s">
        <v>400</v>
      </c>
      <c r="J185" s="133"/>
      <c r="K185" s="134"/>
    </row>
    <row r="186" spans="1:11" ht="52.5" outlineLevel="1" thickBot="1" x14ac:dyDescent="0.4">
      <c r="A186" s="149" t="s">
        <v>647</v>
      </c>
      <c r="B186" s="101"/>
      <c r="C186" s="131" t="s">
        <v>332</v>
      </c>
      <c r="D186" s="113" t="s">
        <v>21</v>
      </c>
      <c r="E186" s="114">
        <v>25</v>
      </c>
      <c r="F186" s="115">
        <v>6750</v>
      </c>
      <c r="G186" s="116">
        <f t="shared" si="8"/>
        <v>168750</v>
      </c>
      <c r="H186" s="113"/>
      <c r="I186" s="132" t="s">
        <v>401</v>
      </c>
      <c r="J186" s="133"/>
      <c r="K186" s="134"/>
    </row>
    <row r="187" spans="1:11" ht="52.5" outlineLevel="1" thickBot="1" x14ac:dyDescent="0.4">
      <c r="A187" s="149" t="s">
        <v>648</v>
      </c>
      <c r="B187" s="101"/>
      <c r="C187" s="131" t="s">
        <v>333</v>
      </c>
      <c r="D187" s="113" t="s">
        <v>21</v>
      </c>
      <c r="E187" s="114">
        <v>25</v>
      </c>
      <c r="F187" s="115">
        <v>950</v>
      </c>
      <c r="G187" s="116">
        <f t="shared" si="8"/>
        <v>23750</v>
      </c>
      <c r="H187" s="113"/>
      <c r="I187" s="132" t="s">
        <v>402</v>
      </c>
      <c r="J187" s="133"/>
      <c r="K187" s="134"/>
    </row>
    <row r="188" spans="1:11" ht="52.5" outlineLevel="1" thickBot="1" x14ac:dyDescent="0.4">
      <c r="A188" s="149" t="s">
        <v>649</v>
      </c>
      <c r="B188" s="101"/>
      <c r="C188" s="131" t="s">
        <v>334</v>
      </c>
      <c r="D188" s="113" t="s">
        <v>21</v>
      </c>
      <c r="E188" s="114">
        <v>50</v>
      </c>
      <c r="F188" s="115">
        <v>475</v>
      </c>
      <c r="G188" s="116">
        <f t="shared" si="8"/>
        <v>23750</v>
      </c>
      <c r="H188" s="113"/>
      <c r="I188" s="132" t="s">
        <v>403</v>
      </c>
      <c r="J188" s="133"/>
      <c r="K188" s="134"/>
    </row>
    <row r="189" spans="1:11" ht="52.5" outlineLevel="1" thickBot="1" x14ac:dyDescent="0.4">
      <c r="A189" s="149" t="s">
        <v>650</v>
      </c>
      <c r="B189" s="101"/>
      <c r="C189" s="131" t="s">
        <v>335</v>
      </c>
      <c r="D189" s="113" t="s">
        <v>21</v>
      </c>
      <c r="E189" s="114">
        <v>50</v>
      </c>
      <c r="F189" s="115">
        <v>315</v>
      </c>
      <c r="G189" s="116">
        <f t="shared" si="8"/>
        <v>15750</v>
      </c>
      <c r="H189" s="113"/>
      <c r="I189" s="132" t="s">
        <v>404</v>
      </c>
      <c r="J189" s="133"/>
      <c r="K189" s="134"/>
    </row>
    <row r="190" spans="1:11" ht="39.5" outlineLevel="1" thickBot="1" x14ac:dyDescent="0.4">
      <c r="A190" s="149" t="s">
        <v>651</v>
      </c>
      <c r="B190" s="101"/>
      <c r="C190" s="131" t="s">
        <v>336</v>
      </c>
      <c r="D190" s="113" t="s">
        <v>21</v>
      </c>
      <c r="E190" s="114">
        <v>100</v>
      </c>
      <c r="F190" s="115">
        <v>450</v>
      </c>
      <c r="G190" s="116">
        <f t="shared" si="8"/>
        <v>45000</v>
      </c>
      <c r="H190" s="113"/>
      <c r="I190" s="132" t="s">
        <v>405</v>
      </c>
      <c r="J190" s="133"/>
      <c r="K190" s="134"/>
    </row>
    <row r="191" spans="1:11" ht="39.5" outlineLevel="1" thickBot="1" x14ac:dyDescent="0.4">
      <c r="A191" s="149" t="s">
        <v>652</v>
      </c>
      <c r="B191" s="101"/>
      <c r="C191" s="131" t="s">
        <v>337</v>
      </c>
      <c r="D191" s="113" t="s">
        <v>21</v>
      </c>
      <c r="E191" s="114">
        <v>100</v>
      </c>
      <c r="F191" s="115">
        <v>450</v>
      </c>
      <c r="G191" s="116">
        <f t="shared" si="8"/>
        <v>45000</v>
      </c>
      <c r="H191" s="113"/>
      <c r="I191" s="132" t="s">
        <v>406</v>
      </c>
      <c r="J191" s="133"/>
      <c r="K191" s="134"/>
    </row>
    <row r="192" spans="1:11" ht="39.5" outlineLevel="1" thickBot="1" x14ac:dyDescent="0.4">
      <c r="A192" s="149" t="s">
        <v>653</v>
      </c>
      <c r="B192" s="128"/>
      <c r="C192" s="131" t="s">
        <v>441</v>
      </c>
      <c r="D192" s="113" t="s">
        <v>21</v>
      </c>
      <c r="E192" s="114">
        <v>6</v>
      </c>
      <c r="F192" s="115">
        <v>7500</v>
      </c>
      <c r="G192" s="116">
        <f t="shared" si="8"/>
        <v>45000</v>
      </c>
      <c r="H192" s="113"/>
      <c r="I192" s="132" t="s">
        <v>451</v>
      </c>
      <c r="J192" s="133"/>
      <c r="K192" s="134"/>
    </row>
    <row r="193" spans="1:11" ht="39.5" outlineLevel="1" thickBot="1" x14ac:dyDescent="0.4">
      <c r="A193" s="149" t="s">
        <v>654</v>
      </c>
      <c r="B193" s="128"/>
      <c r="C193" s="131" t="s">
        <v>442</v>
      </c>
      <c r="D193" s="113" t="s">
        <v>21</v>
      </c>
      <c r="E193" s="114">
        <v>12</v>
      </c>
      <c r="F193" s="115">
        <v>1800</v>
      </c>
      <c r="G193" s="116">
        <f t="shared" si="8"/>
        <v>21600</v>
      </c>
      <c r="H193" s="113"/>
      <c r="I193" s="132" t="s">
        <v>452</v>
      </c>
      <c r="J193" s="133"/>
      <c r="K193" s="134"/>
    </row>
    <row r="194" spans="1:11" ht="52.5" outlineLevel="1" thickBot="1" x14ac:dyDescent="0.4">
      <c r="A194" s="149" t="s">
        <v>655</v>
      </c>
      <c r="B194" s="128"/>
      <c r="C194" s="131" t="s">
        <v>327</v>
      </c>
      <c r="D194" s="113" t="s">
        <v>21</v>
      </c>
      <c r="E194" s="114">
        <v>6</v>
      </c>
      <c r="F194" s="115">
        <v>3200</v>
      </c>
      <c r="G194" s="116">
        <f t="shared" si="8"/>
        <v>19200</v>
      </c>
      <c r="H194" s="113"/>
      <c r="I194" s="132" t="s">
        <v>396</v>
      </c>
      <c r="J194" s="133"/>
      <c r="K194" s="134"/>
    </row>
    <row r="195" spans="1:11" ht="52.5" outlineLevel="1" thickBot="1" x14ac:dyDescent="0.4">
      <c r="A195" s="149" t="s">
        <v>656</v>
      </c>
      <c r="B195" s="128"/>
      <c r="C195" s="131" t="s">
        <v>328</v>
      </c>
      <c r="D195" s="113" t="s">
        <v>21</v>
      </c>
      <c r="E195" s="114">
        <v>6</v>
      </c>
      <c r="F195" s="115">
        <v>1450</v>
      </c>
      <c r="G195" s="116">
        <f t="shared" si="8"/>
        <v>8700</v>
      </c>
      <c r="H195" s="113"/>
      <c r="I195" s="132" t="s">
        <v>397</v>
      </c>
      <c r="J195" s="133"/>
      <c r="K195" s="134"/>
    </row>
    <row r="196" spans="1:11" ht="39.5" outlineLevel="1" thickBot="1" x14ac:dyDescent="0.4">
      <c r="A196" s="149" t="s">
        <v>657</v>
      </c>
      <c r="B196" s="128"/>
      <c r="C196" s="131" t="s">
        <v>443</v>
      </c>
      <c r="D196" s="113" t="s">
        <v>21</v>
      </c>
      <c r="E196" s="114">
        <v>6</v>
      </c>
      <c r="F196" s="115">
        <v>14200</v>
      </c>
      <c r="G196" s="116">
        <f t="shared" si="8"/>
        <v>85200</v>
      </c>
      <c r="H196" s="113"/>
      <c r="I196" s="132" t="s">
        <v>453</v>
      </c>
      <c r="J196" s="133"/>
      <c r="K196" s="134"/>
    </row>
    <row r="197" spans="1:11" ht="39.5" outlineLevel="1" thickBot="1" x14ac:dyDescent="0.4">
      <c r="A197" s="149" t="s">
        <v>658</v>
      </c>
      <c r="B197" s="128"/>
      <c r="C197" s="131" t="s">
        <v>444</v>
      </c>
      <c r="D197" s="113" t="s">
        <v>21</v>
      </c>
      <c r="E197" s="114">
        <v>12</v>
      </c>
      <c r="F197" s="115">
        <v>2750</v>
      </c>
      <c r="G197" s="116">
        <f t="shared" si="8"/>
        <v>33000</v>
      </c>
      <c r="H197" s="113"/>
      <c r="I197" s="132" t="s">
        <v>454</v>
      </c>
      <c r="J197" s="133"/>
      <c r="K197" s="134"/>
    </row>
    <row r="198" spans="1:11" ht="52.5" outlineLevel="1" thickBot="1" x14ac:dyDescent="0.4">
      <c r="A198" s="149" t="s">
        <v>659</v>
      </c>
      <c r="B198" s="128"/>
      <c r="C198" s="131" t="s">
        <v>330</v>
      </c>
      <c r="D198" s="113" t="s">
        <v>21</v>
      </c>
      <c r="E198" s="114">
        <v>6</v>
      </c>
      <c r="F198" s="115">
        <v>4650</v>
      </c>
      <c r="G198" s="116">
        <f t="shared" si="8"/>
        <v>27900</v>
      </c>
      <c r="H198" s="113"/>
      <c r="I198" s="132" t="s">
        <v>399</v>
      </c>
      <c r="J198" s="133"/>
      <c r="K198" s="134"/>
    </row>
    <row r="199" spans="1:11" ht="52.5" outlineLevel="1" thickBot="1" x14ac:dyDescent="0.4">
      <c r="A199" s="149" t="s">
        <v>660</v>
      </c>
      <c r="B199" s="128"/>
      <c r="C199" s="131" t="s">
        <v>331</v>
      </c>
      <c r="D199" s="113" t="s">
        <v>21</v>
      </c>
      <c r="E199" s="114">
        <v>6</v>
      </c>
      <c r="F199" s="115">
        <v>2150</v>
      </c>
      <c r="G199" s="116">
        <f t="shared" si="8"/>
        <v>12900</v>
      </c>
      <c r="H199" s="113"/>
      <c r="I199" s="132" t="s">
        <v>400</v>
      </c>
      <c r="J199" s="133"/>
      <c r="K199" s="134"/>
    </row>
    <row r="200" spans="1:11" ht="39.5" outlineLevel="1" thickBot="1" x14ac:dyDescent="0.4">
      <c r="A200" s="149" t="s">
        <v>661</v>
      </c>
      <c r="B200" s="128"/>
      <c r="C200" s="131" t="s">
        <v>445</v>
      </c>
      <c r="D200" s="113" t="s">
        <v>21</v>
      </c>
      <c r="E200" s="114">
        <v>5</v>
      </c>
      <c r="F200" s="115">
        <v>13100</v>
      </c>
      <c r="G200" s="116">
        <f t="shared" si="8"/>
        <v>65500</v>
      </c>
      <c r="H200" s="113"/>
      <c r="I200" s="132" t="s">
        <v>455</v>
      </c>
      <c r="J200" s="133"/>
      <c r="K200" s="134"/>
    </row>
    <row r="201" spans="1:11" ht="39.5" outlineLevel="1" thickBot="1" x14ac:dyDescent="0.4">
      <c r="A201" s="149" t="s">
        <v>662</v>
      </c>
      <c r="B201" s="128"/>
      <c r="C201" s="131" t="s">
        <v>446</v>
      </c>
      <c r="D201" s="113" t="s">
        <v>21</v>
      </c>
      <c r="E201" s="114">
        <v>10</v>
      </c>
      <c r="F201" s="115">
        <v>2650</v>
      </c>
      <c r="G201" s="116">
        <f t="shared" si="8"/>
        <v>26500</v>
      </c>
      <c r="H201" s="113"/>
      <c r="I201" s="132" t="s">
        <v>456</v>
      </c>
      <c r="J201" s="133"/>
      <c r="K201" s="134"/>
    </row>
    <row r="202" spans="1:11" ht="26.5" outlineLevel="1" thickBot="1" x14ac:dyDescent="0.4">
      <c r="A202" s="149" t="s">
        <v>663</v>
      </c>
      <c r="B202" s="128"/>
      <c r="C202" s="131" t="s">
        <v>447</v>
      </c>
      <c r="D202" s="113" t="s">
        <v>21</v>
      </c>
      <c r="E202" s="114">
        <v>5</v>
      </c>
      <c r="F202" s="115">
        <v>3850</v>
      </c>
      <c r="G202" s="116">
        <f t="shared" si="8"/>
        <v>19250</v>
      </c>
      <c r="H202" s="113"/>
      <c r="I202" s="132" t="s">
        <v>457</v>
      </c>
      <c r="J202" s="133"/>
      <c r="K202" s="134"/>
    </row>
    <row r="203" spans="1:11" ht="52.5" outlineLevel="1" thickBot="1" x14ac:dyDescent="0.4">
      <c r="A203" s="149" t="s">
        <v>664</v>
      </c>
      <c r="B203" s="128"/>
      <c r="C203" s="131" t="s">
        <v>327</v>
      </c>
      <c r="D203" s="113" t="s">
        <v>21</v>
      </c>
      <c r="E203" s="114">
        <v>5</v>
      </c>
      <c r="F203" s="115">
        <v>3230</v>
      </c>
      <c r="G203" s="116">
        <f t="shared" si="8"/>
        <v>16150</v>
      </c>
      <c r="H203" s="113"/>
      <c r="I203" s="132" t="s">
        <v>396</v>
      </c>
      <c r="J203" s="133"/>
      <c r="K203" s="134"/>
    </row>
    <row r="204" spans="1:11" ht="52.5" outlineLevel="1" thickBot="1" x14ac:dyDescent="0.4">
      <c r="A204" s="149" t="s">
        <v>665</v>
      </c>
      <c r="B204" s="128"/>
      <c r="C204" s="131" t="s">
        <v>328</v>
      </c>
      <c r="D204" s="113" t="s">
        <v>21</v>
      </c>
      <c r="E204" s="114">
        <v>5</v>
      </c>
      <c r="F204" s="115">
        <v>1450</v>
      </c>
      <c r="G204" s="116">
        <f t="shared" si="8"/>
        <v>7250</v>
      </c>
      <c r="H204" s="113"/>
      <c r="I204" s="132" t="s">
        <v>397</v>
      </c>
      <c r="J204" s="133"/>
      <c r="K204" s="134"/>
    </row>
    <row r="205" spans="1:11" ht="39.5" outlineLevel="1" thickBot="1" x14ac:dyDescent="0.4">
      <c r="A205" s="149" t="s">
        <v>666</v>
      </c>
      <c r="B205" s="128"/>
      <c r="C205" s="131" t="s">
        <v>448</v>
      </c>
      <c r="D205" s="113" t="s">
        <v>21</v>
      </c>
      <c r="E205" s="114">
        <v>5</v>
      </c>
      <c r="F205" s="115">
        <v>20280</v>
      </c>
      <c r="G205" s="116">
        <f t="shared" si="8"/>
        <v>101400</v>
      </c>
      <c r="H205" s="113"/>
      <c r="I205" s="132" t="s">
        <v>458</v>
      </c>
      <c r="J205" s="133"/>
      <c r="K205" s="134"/>
    </row>
    <row r="206" spans="1:11" ht="39.5" outlineLevel="1" thickBot="1" x14ac:dyDescent="0.4">
      <c r="A206" s="149" t="s">
        <v>667</v>
      </c>
      <c r="B206" s="128"/>
      <c r="C206" s="131" t="s">
        <v>449</v>
      </c>
      <c r="D206" s="113" t="s">
        <v>21</v>
      </c>
      <c r="E206" s="114">
        <v>10</v>
      </c>
      <c r="F206" s="115">
        <v>3400</v>
      </c>
      <c r="G206" s="116">
        <f t="shared" si="8"/>
        <v>34000</v>
      </c>
      <c r="H206" s="113"/>
      <c r="I206" s="132" t="s">
        <v>459</v>
      </c>
      <c r="J206" s="133"/>
      <c r="K206" s="134"/>
    </row>
    <row r="207" spans="1:11" ht="26.5" outlineLevel="1" thickBot="1" x14ac:dyDescent="0.4">
      <c r="A207" s="149" t="s">
        <v>668</v>
      </c>
      <c r="B207" s="128"/>
      <c r="C207" s="131" t="s">
        <v>447</v>
      </c>
      <c r="D207" s="113" t="s">
        <v>21</v>
      </c>
      <c r="E207" s="114">
        <v>5</v>
      </c>
      <c r="F207" s="115">
        <v>3850</v>
      </c>
      <c r="G207" s="116">
        <f t="shared" si="8"/>
        <v>19250</v>
      </c>
      <c r="H207" s="113"/>
      <c r="I207" s="132" t="s">
        <v>457</v>
      </c>
      <c r="J207" s="133"/>
      <c r="K207" s="134"/>
    </row>
    <row r="208" spans="1:11" ht="52.5" outlineLevel="1" thickBot="1" x14ac:dyDescent="0.4">
      <c r="A208" s="149" t="s">
        <v>669</v>
      </c>
      <c r="B208" s="128"/>
      <c r="C208" s="131" t="s">
        <v>330</v>
      </c>
      <c r="D208" s="113" t="s">
        <v>21</v>
      </c>
      <c r="E208" s="114">
        <v>5</v>
      </c>
      <c r="F208" s="115">
        <v>4650</v>
      </c>
      <c r="G208" s="116">
        <f t="shared" si="8"/>
        <v>23250</v>
      </c>
      <c r="H208" s="113"/>
      <c r="I208" s="132" t="s">
        <v>399</v>
      </c>
      <c r="J208" s="133"/>
      <c r="K208" s="134"/>
    </row>
    <row r="209" spans="1:11" ht="52.5" outlineLevel="1" thickBot="1" x14ac:dyDescent="0.4">
      <c r="A209" s="149" t="s">
        <v>670</v>
      </c>
      <c r="B209" s="128"/>
      <c r="C209" s="131" t="s">
        <v>331</v>
      </c>
      <c r="D209" s="113" t="s">
        <v>21</v>
      </c>
      <c r="E209" s="114">
        <v>5</v>
      </c>
      <c r="F209" s="115">
        <v>2150</v>
      </c>
      <c r="G209" s="116">
        <f t="shared" si="8"/>
        <v>10750</v>
      </c>
      <c r="H209" s="113"/>
      <c r="I209" s="132" t="s">
        <v>400</v>
      </c>
      <c r="J209" s="133"/>
      <c r="K209" s="134"/>
    </row>
    <row r="210" spans="1:11" ht="52.5" outlineLevel="1" thickBot="1" x14ac:dyDescent="0.4">
      <c r="A210" s="149" t="s">
        <v>671</v>
      </c>
      <c r="B210" s="128"/>
      <c r="C210" s="131" t="s">
        <v>323</v>
      </c>
      <c r="D210" s="113" t="s">
        <v>21</v>
      </c>
      <c r="E210" s="114">
        <v>30</v>
      </c>
      <c r="F210" s="115">
        <v>4200</v>
      </c>
      <c r="G210" s="116">
        <f t="shared" si="8"/>
        <v>126000</v>
      </c>
      <c r="H210" s="113"/>
      <c r="I210" s="132" t="s">
        <v>391</v>
      </c>
      <c r="J210" s="135" t="s">
        <v>461</v>
      </c>
      <c r="K210" s="134"/>
    </row>
    <row r="211" spans="1:11" ht="52.5" outlineLevel="1" thickBot="1" x14ac:dyDescent="0.4">
      <c r="A211" s="149" t="s">
        <v>672</v>
      </c>
      <c r="B211" s="128"/>
      <c r="C211" s="131" t="s">
        <v>450</v>
      </c>
      <c r="D211" s="113" t="s">
        <v>21</v>
      </c>
      <c r="E211" s="114">
        <v>30</v>
      </c>
      <c r="F211" s="115">
        <v>1900</v>
      </c>
      <c r="G211" s="116">
        <f t="shared" si="8"/>
        <v>57000</v>
      </c>
      <c r="H211" s="113"/>
      <c r="I211" s="132" t="s">
        <v>460</v>
      </c>
      <c r="J211" s="135" t="s">
        <v>461</v>
      </c>
      <c r="K211" s="134"/>
    </row>
    <row r="212" spans="1:11" ht="29" outlineLevel="1" x14ac:dyDescent="0.35">
      <c r="A212" s="149" t="s">
        <v>673</v>
      </c>
      <c r="B212" s="175"/>
      <c r="C212" s="112" t="s">
        <v>268</v>
      </c>
      <c r="D212" s="113" t="s">
        <v>21</v>
      </c>
      <c r="E212" s="114">
        <v>30</v>
      </c>
      <c r="F212" s="115">
        <v>5000</v>
      </c>
      <c r="G212" s="116">
        <f t="shared" si="8"/>
        <v>150000</v>
      </c>
      <c r="H212" s="113"/>
      <c r="I212" s="113"/>
      <c r="J212" s="135" t="s">
        <v>42</v>
      </c>
    </row>
    <row r="213" spans="1:11" outlineLevel="1" x14ac:dyDescent="0.35">
      <c r="A213" s="149" t="s">
        <v>674</v>
      </c>
      <c r="B213" s="175"/>
      <c r="C213" s="112" t="s">
        <v>269</v>
      </c>
      <c r="D213" s="113" t="s">
        <v>21</v>
      </c>
      <c r="E213" s="114">
        <v>45</v>
      </c>
      <c r="F213" s="115">
        <v>7000</v>
      </c>
      <c r="G213" s="116">
        <f t="shared" si="8"/>
        <v>315000</v>
      </c>
      <c r="H213" s="113"/>
      <c r="I213" s="113"/>
      <c r="J213" s="135"/>
    </row>
    <row r="214" spans="1:11" s="12" customFormat="1" ht="18.5" x14ac:dyDescent="0.35">
      <c r="A214" s="30"/>
      <c r="B214" s="6"/>
      <c r="C214" s="33" t="s">
        <v>675</v>
      </c>
      <c r="D214" s="13"/>
      <c r="E214" s="34"/>
      <c r="F214" s="14"/>
      <c r="G214" s="67">
        <f>SUM(G174:G213)</f>
        <v>2118450</v>
      </c>
      <c r="H214" s="13"/>
      <c r="I214" s="13"/>
      <c r="J214" s="55"/>
    </row>
    <row r="215" spans="1:11" s="12" customFormat="1" ht="37" x14ac:dyDescent="0.35">
      <c r="A215" s="30" t="s">
        <v>62</v>
      </c>
      <c r="B215" s="6"/>
      <c r="C215" s="35" t="s">
        <v>676</v>
      </c>
      <c r="D215" s="6"/>
      <c r="E215" s="7"/>
      <c r="F215" s="7"/>
      <c r="G215" s="65"/>
      <c r="H215" s="6"/>
      <c r="I215" s="6"/>
      <c r="J215" s="53"/>
    </row>
    <row r="216" spans="1:11" s="3" customFormat="1" ht="45.75" customHeight="1" outlineLevel="1" x14ac:dyDescent="0.35">
      <c r="A216" s="122"/>
      <c r="B216" s="124"/>
      <c r="C216" s="123" t="s">
        <v>45</v>
      </c>
      <c r="D216" s="124"/>
      <c r="E216" s="125"/>
      <c r="F216" s="126"/>
      <c r="G216" s="125"/>
      <c r="H216" s="124"/>
      <c r="I216" s="124"/>
      <c r="J216" s="127"/>
    </row>
    <row r="217" spans="1:11" s="3" customFormat="1" outlineLevel="1" x14ac:dyDescent="0.35">
      <c r="A217" s="122">
        <v>10.1</v>
      </c>
      <c r="B217" s="130"/>
      <c r="C217" s="80" t="s">
        <v>302</v>
      </c>
      <c r="D217" s="80" t="s">
        <v>303</v>
      </c>
      <c r="E217" s="125">
        <v>3</v>
      </c>
      <c r="F217" s="88">
        <v>6700</v>
      </c>
      <c r="G217" s="116">
        <f t="shared" ref="G217:G237" si="9">E217*F217</f>
        <v>20100</v>
      </c>
      <c r="H217" s="124"/>
      <c r="I217" s="124"/>
      <c r="J217" s="127"/>
    </row>
    <row r="218" spans="1:11" s="3" customFormat="1" outlineLevel="1" x14ac:dyDescent="0.35">
      <c r="A218" s="122">
        <v>10.1</v>
      </c>
      <c r="B218" s="130"/>
      <c r="C218" s="80" t="s">
        <v>304</v>
      </c>
      <c r="D218" s="80" t="s">
        <v>303</v>
      </c>
      <c r="E218" s="125">
        <v>3</v>
      </c>
      <c r="F218" s="88">
        <v>7200</v>
      </c>
      <c r="G218" s="116">
        <f t="shared" si="9"/>
        <v>21600</v>
      </c>
      <c r="H218" s="124"/>
      <c r="I218" s="124"/>
      <c r="J218" s="127"/>
    </row>
    <row r="219" spans="1:11" s="3" customFormat="1" outlineLevel="1" x14ac:dyDescent="0.35">
      <c r="A219" s="122">
        <v>10.1</v>
      </c>
      <c r="B219" s="130"/>
      <c r="C219" s="80" t="s">
        <v>305</v>
      </c>
      <c r="D219" s="80" t="s">
        <v>303</v>
      </c>
      <c r="E219" s="125">
        <v>3</v>
      </c>
      <c r="F219" s="88">
        <v>7500</v>
      </c>
      <c r="G219" s="116">
        <f t="shared" si="9"/>
        <v>22500</v>
      </c>
      <c r="H219" s="124"/>
      <c r="I219" s="124"/>
      <c r="J219" s="127"/>
    </row>
    <row r="220" spans="1:11" s="3" customFormat="1" outlineLevel="1" x14ac:dyDescent="0.35">
      <c r="A220" s="122">
        <v>10.1</v>
      </c>
      <c r="B220" s="130"/>
      <c r="C220" s="80" t="s">
        <v>306</v>
      </c>
      <c r="D220" s="80" t="s">
        <v>303</v>
      </c>
      <c r="E220" s="125">
        <v>3</v>
      </c>
      <c r="F220" s="88">
        <v>7750</v>
      </c>
      <c r="G220" s="116">
        <f t="shared" si="9"/>
        <v>23250</v>
      </c>
      <c r="H220" s="124"/>
      <c r="I220" s="124"/>
      <c r="J220" s="127"/>
    </row>
    <row r="221" spans="1:11" s="3" customFormat="1" ht="43.5" outlineLevel="1" x14ac:dyDescent="0.35">
      <c r="A221" s="122">
        <v>10.1</v>
      </c>
      <c r="B221" s="130"/>
      <c r="C221" s="80" t="s">
        <v>307</v>
      </c>
      <c r="D221" s="80" t="s">
        <v>303</v>
      </c>
      <c r="E221" s="125">
        <v>2</v>
      </c>
      <c r="F221" s="88">
        <v>23000</v>
      </c>
      <c r="G221" s="116">
        <f t="shared" si="9"/>
        <v>46000</v>
      </c>
      <c r="H221" s="124"/>
      <c r="I221" s="124"/>
      <c r="J221" s="127"/>
    </row>
    <row r="222" spans="1:11" s="3" customFormat="1" ht="43.5" outlineLevel="1" x14ac:dyDescent="0.35">
      <c r="A222" s="122">
        <v>10.1</v>
      </c>
      <c r="B222" s="130"/>
      <c r="C222" s="80" t="s">
        <v>308</v>
      </c>
      <c r="D222" s="80" t="s">
        <v>303</v>
      </c>
      <c r="E222" s="125">
        <v>2</v>
      </c>
      <c r="F222" s="88">
        <v>26000</v>
      </c>
      <c r="G222" s="116">
        <f t="shared" si="9"/>
        <v>52000</v>
      </c>
      <c r="H222" s="124"/>
      <c r="I222" s="124"/>
      <c r="J222" s="127"/>
    </row>
    <row r="223" spans="1:11" s="3" customFormat="1" ht="45" customHeight="1" outlineLevel="1" x14ac:dyDescent="0.35">
      <c r="A223" s="122">
        <v>10.1</v>
      </c>
      <c r="B223" s="130"/>
      <c r="C223" s="80" t="s">
        <v>309</v>
      </c>
      <c r="D223" s="80" t="s">
        <v>303</v>
      </c>
      <c r="E223" s="125">
        <v>2</v>
      </c>
      <c r="F223" s="88">
        <v>35000</v>
      </c>
      <c r="G223" s="116">
        <f t="shared" si="9"/>
        <v>70000</v>
      </c>
      <c r="H223" s="124"/>
      <c r="I223" s="124"/>
      <c r="J223" s="127"/>
    </row>
    <row r="224" spans="1:11" s="3" customFormat="1" ht="45.75" customHeight="1" outlineLevel="1" x14ac:dyDescent="0.35">
      <c r="A224" s="122">
        <v>10.1</v>
      </c>
      <c r="B224" s="130"/>
      <c r="C224" s="80" t="s">
        <v>310</v>
      </c>
      <c r="D224" s="80" t="s">
        <v>303</v>
      </c>
      <c r="E224" s="125">
        <v>2</v>
      </c>
      <c r="F224" s="88">
        <v>17000</v>
      </c>
      <c r="G224" s="116">
        <f t="shared" si="9"/>
        <v>34000</v>
      </c>
      <c r="H224" s="124"/>
      <c r="I224" s="124"/>
      <c r="J224" s="127"/>
    </row>
    <row r="225" spans="1:10" s="3" customFormat="1" ht="72.5" outlineLevel="1" x14ac:dyDescent="0.35">
      <c r="A225" s="122">
        <v>10.1</v>
      </c>
      <c r="B225" s="130"/>
      <c r="C225" s="80" t="s">
        <v>311</v>
      </c>
      <c r="D225" s="80" t="s">
        <v>303</v>
      </c>
      <c r="E225" s="125">
        <v>5</v>
      </c>
      <c r="F225" s="88">
        <v>45000</v>
      </c>
      <c r="G225" s="116">
        <f t="shared" si="9"/>
        <v>225000</v>
      </c>
      <c r="H225" s="124"/>
      <c r="I225" s="124"/>
      <c r="J225" s="127"/>
    </row>
    <row r="226" spans="1:10" s="3" customFormat="1" ht="45.75" customHeight="1" outlineLevel="1" x14ac:dyDescent="0.35">
      <c r="A226" s="122">
        <v>10.1</v>
      </c>
      <c r="B226" s="130"/>
      <c r="C226" s="80" t="s">
        <v>312</v>
      </c>
      <c r="D226" s="80" t="s">
        <v>303</v>
      </c>
      <c r="E226" s="125">
        <v>10</v>
      </c>
      <c r="F226" s="88">
        <v>11500</v>
      </c>
      <c r="G226" s="116">
        <f t="shared" si="9"/>
        <v>115000</v>
      </c>
      <c r="H226" s="124"/>
      <c r="I226" s="124"/>
      <c r="J226" s="127"/>
    </row>
    <row r="227" spans="1:10" s="3" customFormat="1" ht="45.75" customHeight="1" outlineLevel="1" x14ac:dyDescent="0.35">
      <c r="A227" s="122">
        <v>10.1</v>
      </c>
      <c r="B227" s="130"/>
      <c r="C227" s="80" t="s">
        <v>313</v>
      </c>
      <c r="D227" s="80" t="s">
        <v>303</v>
      </c>
      <c r="E227" s="125">
        <v>2</v>
      </c>
      <c r="F227" s="88">
        <v>52000</v>
      </c>
      <c r="G227" s="116">
        <f t="shared" si="9"/>
        <v>104000</v>
      </c>
      <c r="H227" s="124"/>
      <c r="I227" s="124"/>
      <c r="J227" s="127"/>
    </row>
    <row r="228" spans="1:10" s="3" customFormat="1" ht="45.75" customHeight="1" outlineLevel="1" x14ac:dyDescent="0.35">
      <c r="A228" s="122">
        <v>10.1</v>
      </c>
      <c r="B228" s="130"/>
      <c r="C228" s="80" t="s">
        <v>314</v>
      </c>
      <c r="D228" s="80" t="s">
        <v>303</v>
      </c>
      <c r="E228" s="125">
        <v>2</v>
      </c>
      <c r="F228" s="88">
        <v>54000</v>
      </c>
      <c r="G228" s="116">
        <f t="shared" si="9"/>
        <v>108000</v>
      </c>
      <c r="H228" s="124"/>
      <c r="I228" s="124"/>
      <c r="J228" s="127"/>
    </row>
    <row r="229" spans="1:10" s="3" customFormat="1" ht="58" outlineLevel="1" x14ac:dyDescent="0.35">
      <c r="A229" s="122">
        <v>10.1</v>
      </c>
      <c r="B229" s="130"/>
      <c r="C229" s="80" t="s">
        <v>315</v>
      </c>
      <c r="D229" s="80" t="s">
        <v>303</v>
      </c>
      <c r="E229" s="125">
        <v>2</v>
      </c>
      <c r="F229" s="88">
        <v>57500</v>
      </c>
      <c r="G229" s="116">
        <f t="shared" si="9"/>
        <v>115000</v>
      </c>
      <c r="H229" s="124"/>
      <c r="I229" s="124"/>
      <c r="J229" s="127"/>
    </row>
    <row r="230" spans="1:10" s="3" customFormat="1" ht="45.75" customHeight="1" outlineLevel="1" x14ac:dyDescent="0.35">
      <c r="A230" s="122">
        <v>10.1</v>
      </c>
      <c r="B230" s="130"/>
      <c r="C230" s="80" t="s">
        <v>316</v>
      </c>
      <c r="D230" s="80" t="s">
        <v>303</v>
      </c>
      <c r="E230" s="125">
        <v>2</v>
      </c>
      <c r="F230" s="88">
        <v>56000</v>
      </c>
      <c r="G230" s="116">
        <f t="shared" si="9"/>
        <v>112000</v>
      </c>
      <c r="H230" s="124"/>
      <c r="I230" s="124"/>
      <c r="J230" s="127"/>
    </row>
    <row r="231" spans="1:10" s="3" customFormat="1" ht="58" outlineLevel="1" x14ac:dyDescent="0.35">
      <c r="A231" s="122">
        <v>10.1</v>
      </c>
      <c r="B231" s="130"/>
      <c r="C231" s="80" t="s">
        <v>317</v>
      </c>
      <c r="D231" s="80" t="s">
        <v>303</v>
      </c>
      <c r="E231" s="125">
        <v>2</v>
      </c>
      <c r="F231" s="88">
        <v>64000</v>
      </c>
      <c r="G231" s="116">
        <f t="shared" si="9"/>
        <v>128000</v>
      </c>
      <c r="H231" s="124"/>
      <c r="I231" s="124"/>
      <c r="J231" s="127"/>
    </row>
    <row r="232" spans="1:10" s="3" customFormat="1" ht="45.75" customHeight="1" outlineLevel="1" x14ac:dyDescent="0.35">
      <c r="A232" s="122">
        <v>10.1</v>
      </c>
      <c r="B232" s="130"/>
      <c r="C232" s="80" t="s">
        <v>318</v>
      </c>
      <c r="D232" s="80" t="s">
        <v>303</v>
      </c>
      <c r="E232" s="125">
        <v>5</v>
      </c>
      <c r="F232" s="88">
        <v>3500</v>
      </c>
      <c r="G232" s="116">
        <f t="shared" si="9"/>
        <v>17500</v>
      </c>
      <c r="H232" s="124"/>
      <c r="I232" s="124"/>
      <c r="J232" s="127"/>
    </row>
    <row r="233" spans="1:10" s="3" customFormat="1" ht="45.75" customHeight="1" outlineLevel="1" x14ac:dyDescent="0.35">
      <c r="A233" s="122">
        <v>10.1</v>
      </c>
      <c r="B233" s="130"/>
      <c r="C233" s="80" t="s">
        <v>319</v>
      </c>
      <c r="D233" s="80" t="s">
        <v>303</v>
      </c>
      <c r="E233" s="125">
        <v>5</v>
      </c>
      <c r="F233" s="88">
        <v>7250</v>
      </c>
      <c r="G233" s="116">
        <f t="shared" si="9"/>
        <v>36250</v>
      </c>
      <c r="H233" s="124"/>
      <c r="I233" s="124"/>
      <c r="J233" s="127"/>
    </row>
    <row r="234" spans="1:10" s="3" customFormat="1" ht="45.75" customHeight="1" outlineLevel="1" x14ac:dyDescent="0.35">
      <c r="A234" s="122">
        <v>10.1</v>
      </c>
      <c r="B234" s="130"/>
      <c r="C234" s="80" t="s">
        <v>320</v>
      </c>
      <c r="D234" s="80" t="s">
        <v>303</v>
      </c>
      <c r="E234" s="125">
        <v>5</v>
      </c>
      <c r="F234" s="88">
        <v>12500</v>
      </c>
      <c r="G234" s="116">
        <f t="shared" si="9"/>
        <v>62500</v>
      </c>
      <c r="H234" s="124"/>
      <c r="I234" s="124"/>
      <c r="J234" s="127"/>
    </row>
    <row r="235" spans="1:10" ht="87" outlineLevel="1" x14ac:dyDescent="0.35">
      <c r="A235" s="122">
        <v>10.1</v>
      </c>
      <c r="B235" s="175"/>
      <c r="C235" s="112" t="s">
        <v>270</v>
      </c>
      <c r="D235" s="113" t="s">
        <v>13</v>
      </c>
      <c r="E235" s="114">
        <v>20</v>
      </c>
      <c r="F235" s="115">
        <v>2500</v>
      </c>
      <c r="G235" s="116">
        <f t="shared" si="9"/>
        <v>50000</v>
      </c>
      <c r="H235" s="113"/>
      <c r="I235" s="113"/>
      <c r="J235" s="118"/>
    </row>
    <row r="236" spans="1:10" ht="87" outlineLevel="1" x14ac:dyDescent="0.35">
      <c r="A236" s="122">
        <v>10.1</v>
      </c>
      <c r="B236" s="176"/>
      <c r="C236" s="112" t="s">
        <v>271</v>
      </c>
      <c r="D236" s="113" t="s">
        <v>13</v>
      </c>
      <c r="E236" s="114">
        <v>20</v>
      </c>
      <c r="F236" s="115">
        <v>4000</v>
      </c>
      <c r="G236" s="116">
        <f t="shared" si="9"/>
        <v>80000</v>
      </c>
      <c r="H236" s="113"/>
      <c r="I236" s="113"/>
      <c r="J236" s="118"/>
    </row>
    <row r="237" spans="1:10" outlineLevel="1" x14ac:dyDescent="0.35">
      <c r="A237" s="122">
        <v>10.1</v>
      </c>
      <c r="B237" s="129"/>
      <c r="C237" s="112" t="s">
        <v>739</v>
      </c>
      <c r="D237" s="113" t="s">
        <v>21</v>
      </c>
      <c r="E237" s="114">
        <v>5</v>
      </c>
      <c r="F237" s="115">
        <v>1200</v>
      </c>
      <c r="G237" s="116">
        <f t="shared" si="9"/>
        <v>6000</v>
      </c>
      <c r="H237" s="113"/>
      <c r="I237" s="113"/>
      <c r="J237" s="118"/>
    </row>
    <row r="238" spans="1:10" s="12" customFormat="1" ht="18.5" x14ac:dyDescent="0.35">
      <c r="A238" s="30"/>
      <c r="B238" s="6"/>
      <c r="C238" s="33" t="s">
        <v>677</v>
      </c>
      <c r="D238" s="13"/>
      <c r="E238" s="34"/>
      <c r="F238" s="14"/>
      <c r="G238" s="67">
        <f>SUM(G217:G237)</f>
        <v>1448700</v>
      </c>
      <c r="H238" s="13"/>
      <c r="I238" s="13"/>
      <c r="J238" s="55"/>
    </row>
    <row r="239" spans="1:10" s="12" customFormat="1" ht="37" x14ac:dyDescent="0.35">
      <c r="A239" s="30" t="s">
        <v>71</v>
      </c>
      <c r="B239" s="6"/>
      <c r="C239" s="35" t="s">
        <v>678</v>
      </c>
      <c r="D239" s="6"/>
      <c r="E239" s="7"/>
      <c r="F239" s="7"/>
      <c r="G239" s="65"/>
      <c r="H239" s="6"/>
      <c r="I239" s="6"/>
      <c r="J239" s="53"/>
    </row>
    <row r="240" spans="1:10" s="12" customFormat="1" ht="18.5" outlineLevel="1" x14ac:dyDescent="0.35">
      <c r="A240" s="37"/>
      <c r="B240" s="38"/>
      <c r="C240" s="39" t="s">
        <v>52</v>
      </c>
      <c r="D240" s="15"/>
      <c r="E240" s="40"/>
      <c r="F240" s="16"/>
      <c r="G240" s="68"/>
      <c r="H240" s="15"/>
      <c r="I240" s="15"/>
      <c r="J240" s="57"/>
    </row>
    <row r="241" spans="1:10" ht="93" outlineLevel="1" x14ac:dyDescent="0.35">
      <c r="A241" s="149" t="s">
        <v>679</v>
      </c>
      <c r="B241" s="174" t="s">
        <v>186</v>
      </c>
      <c r="C241" s="112" t="s">
        <v>161</v>
      </c>
      <c r="D241" s="113" t="s">
        <v>13</v>
      </c>
      <c r="E241" s="114">
        <v>300</v>
      </c>
      <c r="F241" s="115">
        <v>350</v>
      </c>
      <c r="G241" s="116">
        <f>E241*F241</f>
        <v>105000</v>
      </c>
      <c r="H241" s="113"/>
      <c r="I241" s="113"/>
      <c r="J241" s="118" t="s">
        <v>136</v>
      </c>
    </row>
    <row r="242" spans="1:10" ht="93" outlineLevel="1" x14ac:dyDescent="0.35">
      <c r="A242" s="149" t="s">
        <v>680</v>
      </c>
      <c r="B242" s="175"/>
      <c r="C242" s="112" t="s">
        <v>162</v>
      </c>
      <c r="D242" s="113" t="s">
        <v>13</v>
      </c>
      <c r="E242" s="114">
        <v>300</v>
      </c>
      <c r="F242" s="115">
        <v>400</v>
      </c>
      <c r="G242" s="116">
        <f>E242*F242</f>
        <v>120000</v>
      </c>
      <c r="H242" s="113"/>
      <c r="I242" s="113"/>
      <c r="J242" s="118" t="s">
        <v>136</v>
      </c>
    </row>
    <row r="243" spans="1:10" ht="108.5" outlineLevel="1" x14ac:dyDescent="0.35">
      <c r="A243" s="149" t="s">
        <v>681</v>
      </c>
      <c r="B243" s="175"/>
      <c r="C243" s="112" t="s">
        <v>163</v>
      </c>
      <c r="D243" s="113" t="s">
        <v>13</v>
      </c>
      <c r="E243" s="114">
        <v>150</v>
      </c>
      <c r="F243" s="115">
        <v>550</v>
      </c>
      <c r="G243" s="116">
        <f>E243*F243</f>
        <v>82500</v>
      </c>
      <c r="H243" s="113"/>
      <c r="I243" s="113"/>
      <c r="J243" s="118" t="s">
        <v>137</v>
      </c>
    </row>
    <row r="244" spans="1:10" ht="108.5" outlineLevel="1" x14ac:dyDescent="0.35">
      <c r="A244" s="149" t="s">
        <v>682</v>
      </c>
      <c r="B244" s="175"/>
      <c r="C244" s="112" t="s">
        <v>164</v>
      </c>
      <c r="D244" s="113" t="s">
        <v>13</v>
      </c>
      <c r="E244" s="114">
        <v>150</v>
      </c>
      <c r="F244" s="115">
        <v>600</v>
      </c>
      <c r="G244" s="116">
        <f>E244*F244</f>
        <v>90000</v>
      </c>
      <c r="H244" s="113"/>
      <c r="I244" s="113"/>
      <c r="J244" s="118" t="s">
        <v>137</v>
      </c>
    </row>
    <row r="245" spans="1:10" ht="58" outlineLevel="1" x14ac:dyDescent="0.35">
      <c r="A245" s="149" t="s">
        <v>73</v>
      </c>
      <c r="B245" s="176"/>
      <c r="C245" s="112" t="s">
        <v>56</v>
      </c>
      <c r="D245" s="113" t="s">
        <v>21</v>
      </c>
      <c r="E245" s="114">
        <v>1500</v>
      </c>
      <c r="F245" s="115">
        <v>30</v>
      </c>
      <c r="G245" s="116">
        <f>E245*F245</f>
        <v>45000</v>
      </c>
      <c r="H245" s="113"/>
      <c r="I245" s="113"/>
      <c r="J245" s="118" t="s">
        <v>137</v>
      </c>
    </row>
    <row r="246" spans="1:10" s="12" customFormat="1" ht="18.5" outlineLevel="1" x14ac:dyDescent="0.35">
      <c r="A246" s="37"/>
      <c r="B246" s="38"/>
      <c r="C246" s="39" t="s">
        <v>57</v>
      </c>
      <c r="D246" s="15"/>
      <c r="E246" s="40"/>
      <c r="F246" s="16"/>
      <c r="G246" s="68"/>
      <c r="H246" s="15"/>
      <c r="I246" s="15"/>
      <c r="J246" s="57"/>
    </row>
    <row r="247" spans="1:10" s="3" customFormat="1" ht="29" outlineLevel="1" x14ac:dyDescent="0.35">
      <c r="A247" s="95"/>
      <c r="B247" s="97"/>
      <c r="C247" s="96" t="s">
        <v>165</v>
      </c>
      <c r="D247" s="97"/>
      <c r="E247" s="98"/>
      <c r="F247" s="99"/>
      <c r="G247" s="98"/>
      <c r="H247" s="97"/>
      <c r="I247" s="97"/>
      <c r="J247" s="100"/>
    </row>
    <row r="248" spans="1:10" ht="29" outlineLevel="1" x14ac:dyDescent="0.35">
      <c r="A248" s="149" t="s">
        <v>74</v>
      </c>
      <c r="B248" s="174" t="s">
        <v>186</v>
      </c>
      <c r="C248" s="112" t="s">
        <v>287</v>
      </c>
      <c r="D248" s="113" t="s">
        <v>58</v>
      </c>
      <c r="E248" s="136">
        <v>750</v>
      </c>
      <c r="F248" s="137">
        <v>18</v>
      </c>
      <c r="G248" s="116">
        <f t="shared" ref="G248:G263" si="10">E248*F248</f>
        <v>13500</v>
      </c>
      <c r="H248" s="113"/>
      <c r="I248" s="113"/>
      <c r="J248" s="118"/>
    </row>
    <row r="249" spans="1:10" ht="29" outlineLevel="1" x14ac:dyDescent="0.35">
      <c r="A249" s="149" t="s">
        <v>683</v>
      </c>
      <c r="B249" s="175"/>
      <c r="C249" s="112" t="s">
        <v>288</v>
      </c>
      <c r="D249" s="113" t="s">
        <v>58</v>
      </c>
      <c r="E249" s="136">
        <v>750</v>
      </c>
      <c r="F249" s="137">
        <v>21</v>
      </c>
      <c r="G249" s="116">
        <f t="shared" si="10"/>
        <v>15750</v>
      </c>
      <c r="H249" s="113"/>
      <c r="I249" s="113"/>
      <c r="J249" s="118"/>
    </row>
    <row r="250" spans="1:10" ht="29" outlineLevel="1" x14ac:dyDescent="0.35">
      <c r="A250" s="149" t="s">
        <v>684</v>
      </c>
      <c r="B250" s="175"/>
      <c r="C250" s="112" t="s">
        <v>166</v>
      </c>
      <c r="D250" s="113" t="s">
        <v>58</v>
      </c>
      <c r="E250" s="136">
        <v>10000</v>
      </c>
      <c r="F250" s="137">
        <v>18</v>
      </c>
      <c r="G250" s="116">
        <f t="shared" si="10"/>
        <v>180000</v>
      </c>
      <c r="H250" s="113"/>
      <c r="I250" s="113"/>
      <c r="J250" s="118"/>
    </row>
    <row r="251" spans="1:10" ht="29" outlineLevel="1" x14ac:dyDescent="0.35">
      <c r="A251" s="149" t="s">
        <v>685</v>
      </c>
      <c r="B251" s="175"/>
      <c r="C251" s="112" t="s">
        <v>167</v>
      </c>
      <c r="D251" s="113" t="s">
        <v>58</v>
      </c>
      <c r="E251" s="136">
        <v>5000</v>
      </c>
      <c r="F251" s="137">
        <v>22</v>
      </c>
      <c r="G251" s="116">
        <f t="shared" si="10"/>
        <v>110000</v>
      </c>
      <c r="H251" s="113"/>
      <c r="I251" s="113"/>
      <c r="J251" s="118"/>
    </row>
    <row r="252" spans="1:10" ht="29" outlineLevel="1" x14ac:dyDescent="0.35">
      <c r="A252" s="149" t="s">
        <v>686</v>
      </c>
      <c r="B252" s="175"/>
      <c r="C252" s="112" t="s">
        <v>168</v>
      </c>
      <c r="D252" s="113" t="s">
        <v>58</v>
      </c>
      <c r="E252" s="136">
        <v>3000</v>
      </c>
      <c r="F252" s="137">
        <v>24</v>
      </c>
      <c r="G252" s="116">
        <f t="shared" si="10"/>
        <v>72000</v>
      </c>
      <c r="H252" s="113"/>
      <c r="I252" s="113"/>
      <c r="J252" s="118"/>
    </row>
    <row r="253" spans="1:10" ht="29" outlineLevel="1" x14ac:dyDescent="0.35">
      <c r="A253" s="149" t="s">
        <v>687</v>
      </c>
      <c r="B253" s="175"/>
      <c r="C253" s="112" t="s">
        <v>169</v>
      </c>
      <c r="D253" s="113" t="s">
        <v>58</v>
      </c>
      <c r="E253" s="136">
        <v>2000</v>
      </c>
      <c r="F253" s="137">
        <v>36</v>
      </c>
      <c r="G253" s="116">
        <f t="shared" si="10"/>
        <v>72000</v>
      </c>
      <c r="H253" s="113"/>
      <c r="I253" s="113"/>
      <c r="J253" s="118"/>
    </row>
    <row r="254" spans="1:10" ht="29" outlineLevel="1" x14ac:dyDescent="0.35">
      <c r="A254" s="149" t="s">
        <v>688</v>
      </c>
      <c r="B254" s="175"/>
      <c r="C254" s="112" t="s">
        <v>170</v>
      </c>
      <c r="D254" s="113" t="s">
        <v>58</v>
      </c>
      <c r="E254" s="136">
        <v>2000</v>
      </c>
      <c r="F254" s="137">
        <v>54</v>
      </c>
      <c r="G254" s="116">
        <f>E254*F254</f>
        <v>108000</v>
      </c>
      <c r="H254" s="113"/>
      <c r="I254" s="113"/>
      <c r="J254" s="118"/>
    </row>
    <row r="255" spans="1:10" outlineLevel="1" x14ac:dyDescent="0.35">
      <c r="A255" s="149" t="s">
        <v>689</v>
      </c>
      <c r="B255" s="175"/>
      <c r="C255" s="112" t="s">
        <v>171</v>
      </c>
      <c r="D255" s="113" t="s">
        <v>13</v>
      </c>
      <c r="E255" s="136">
        <v>50</v>
      </c>
      <c r="F255" s="115">
        <v>1400</v>
      </c>
      <c r="G255" s="116">
        <f t="shared" si="10"/>
        <v>70000</v>
      </c>
      <c r="H255" s="113"/>
      <c r="I255" s="113"/>
      <c r="J255" s="118"/>
    </row>
    <row r="256" spans="1:10" outlineLevel="1" x14ac:dyDescent="0.35">
      <c r="A256" s="149" t="s">
        <v>690</v>
      </c>
      <c r="B256" s="175"/>
      <c r="C256" s="112" t="s">
        <v>172</v>
      </c>
      <c r="D256" s="113" t="s">
        <v>13</v>
      </c>
      <c r="E256" s="136">
        <v>10</v>
      </c>
      <c r="F256" s="115">
        <v>2100</v>
      </c>
      <c r="G256" s="116">
        <f t="shared" si="10"/>
        <v>21000</v>
      </c>
      <c r="H256" s="113"/>
      <c r="I256" s="113"/>
      <c r="J256" s="118"/>
    </row>
    <row r="257" spans="1:10" outlineLevel="1" x14ac:dyDescent="0.35">
      <c r="A257" s="149" t="s">
        <v>691</v>
      </c>
      <c r="B257" s="175"/>
      <c r="C257" s="112" t="s">
        <v>59</v>
      </c>
      <c r="D257" s="113" t="s">
        <v>13</v>
      </c>
      <c r="E257" s="136">
        <v>5</v>
      </c>
      <c r="F257" s="115">
        <v>3200</v>
      </c>
      <c r="G257" s="116">
        <f t="shared" si="10"/>
        <v>16000</v>
      </c>
      <c r="H257" s="113"/>
      <c r="I257" s="113"/>
      <c r="J257" s="118"/>
    </row>
    <row r="258" spans="1:10" ht="29" outlineLevel="1" x14ac:dyDescent="0.35">
      <c r="A258" s="149" t="s">
        <v>692</v>
      </c>
      <c r="B258" s="175"/>
      <c r="C258" s="112" t="s">
        <v>294</v>
      </c>
      <c r="D258" s="113" t="s">
        <v>13</v>
      </c>
      <c r="E258" s="136">
        <v>120</v>
      </c>
      <c r="F258" s="115">
        <v>300</v>
      </c>
      <c r="G258" s="116">
        <f t="shared" si="10"/>
        <v>36000</v>
      </c>
      <c r="H258" s="113"/>
      <c r="I258" s="113"/>
      <c r="J258" s="118"/>
    </row>
    <row r="259" spans="1:10" ht="29" outlineLevel="1" x14ac:dyDescent="0.35">
      <c r="A259" s="149" t="s">
        <v>693</v>
      </c>
      <c r="B259" s="175"/>
      <c r="C259" s="112" t="s">
        <v>293</v>
      </c>
      <c r="D259" s="113" t="s">
        <v>13</v>
      </c>
      <c r="E259" s="136">
        <v>60</v>
      </c>
      <c r="F259" s="115">
        <v>450</v>
      </c>
      <c r="G259" s="116">
        <f t="shared" si="10"/>
        <v>27000</v>
      </c>
      <c r="H259" s="113"/>
      <c r="I259" s="113"/>
      <c r="J259" s="118"/>
    </row>
    <row r="260" spans="1:10" ht="29" outlineLevel="1" x14ac:dyDescent="0.35">
      <c r="A260" s="149" t="s">
        <v>694</v>
      </c>
      <c r="B260" s="175"/>
      <c r="C260" s="112" t="s">
        <v>292</v>
      </c>
      <c r="D260" s="113" t="s">
        <v>13</v>
      </c>
      <c r="E260" s="136">
        <v>10</v>
      </c>
      <c r="F260" s="115">
        <v>700</v>
      </c>
      <c r="G260" s="116">
        <f t="shared" si="10"/>
        <v>7000</v>
      </c>
      <c r="H260" s="113"/>
      <c r="I260" s="113"/>
      <c r="J260" s="118"/>
    </row>
    <row r="261" spans="1:10" ht="29" outlineLevel="1" x14ac:dyDescent="0.35">
      <c r="A261" s="149" t="s">
        <v>695</v>
      </c>
      <c r="B261" s="175"/>
      <c r="C261" s="112" t="s">
        <v>291</v>
      </c>
      <c r="D261" s="113" t="s">
        <v>13</v>
      </c>
      <c r="E261" s="136">
        <v>15</v>
      </c>
      <c r="F261" s="115">
        <v>900</v>
      </c>
      <c r="G261" s="116">
        <f t="shared" si="10"/>
        <v>13500</v>
      </c>
      <c r="H261" s="113"/>
      <c r="I261" s="113"/>
      <c r="J261" s="118"/>
    </row>
    <row r="262" spans="1:10" outlineLevel="1" x14ac:dyDescent="0.35">
      <c r="A262" s="149" t="s">
        <v>696</v>
      </c>
      <c r="B262" s="175"/>
      <c r="C262" s="112" t="s">
        <v>289</v>
      </c>
      <c r="D262" s="113" t="s">
        <v>13</v>
      </c>
      <c r="E262" s="136">
        <v>6000</v>
      </c>
      <c r="F262" s="115">
        <v>78</v>
      </c>
      <c r="G262" s="116">
        <f t="shared" si="10"/>
        <v>468000</v>
      </c>
      <c r="H262" s="113"/>
      <c r="I262" s="113"/>
      <c r="J262" s="118"/>
    </row>
    <row r="263" spans="1:10" outlineLevel="1" x14ac:dyDescent="0.35">
      <c r="A263" s="149" t="s">
        <v>697</v>
      </c>
      <c r="B263" s="175"/>
      <c r="C263" s="112" t="s">
        <v>290</v>
      </c>
      <c r="D263" s="113" t="s">
        <v>21</v>
      </c>
      <c r="E263" s="136">
        <v>500</v>
      </c>
      <c r="F263" s="115">
        <v>96</v>
      </c>
      <c r="G263" s="116">
        <f t="shared" si="10"/>
        <v>48000</v>
      </c>
      <c r="H263" s="113"/>
      <c r="I263" s="113"/>
      <c r="J263" s="118"/>
    </row>
    <row r="264" spans="1:10" outlineLevel="1" x14ac:dyDescent="0.35">
      <c r="A264" s="149" t="s">
        <v>698</v>
      </c>
      <c r="B264" s="175"/>
      <c r="C264" s="112" t="s">
        <v>60</v>
      </c>
      <c r="D264" s="113" t="s">
        <v>58</v>
      </c>
      <c r="E264" s="136">
        <v>1</v>
      </c>
      <c r="F264" s="115">
        <v>10</v>
      </c>
      <c r="G264" s="138" t="s">
        <v>43</v>
      </c>
      <c r="H264" s="113"/>
      <c r="I264" s="113"/>
      <c r="J264" s="118"/>
    </row>
    <row r="265" spans="1:10" s="12" customFormat="1" ht="18.5" outlineLevel="1" x14ac:dyDescent="0.35">
      <c r="A265" s="37"/>
      <c r="B265" s="38"/>
      <c r="C265" s="39" t="s">
        <v>61</v>
      </c>
      <c r="D265" s="15"/>
      <c r="E265" s="40"/>
      <c r="F265" s="16"/>
      <c r="G265" s="68"/>
      <c r="H265" s="15"/>
      <c r="I265" s="15"/>
      <c r="J265" s="57"/>
    </row>
    <row r="266" spans="1:10" ht="29" outlineLevel="1" x14ac:dyDescent="0.35">
      <c r="A266" s="149" t="s">
        <v>699</v>
      </c>
      <c r="B266" s="182"/>
      <c r="C266" s="112" t="s">
        <v>173</v>
      </c>
      <c r="D266" s="113" t="s">
        <v>58</v>
      </c>
      <c r="E266" s="114">
        <v>5000</v>
      </c>
      <c r="F266" s="115">
        <v>7</v>
      </c>
      <c r="G266" s="116">
        <f t="shared" ref="G266:G272" si="11">E266*F266</f>
        <v>35000</v>
      </c>
      <c r="H266" s="113"/>
      <c r="I266" s="113"/>
      <c r="J266" s="118"/>
    </row>
    <row r="267" spans="1:10" ht="29" outlineLevel="1" x14ac:dyDescent="0.35">
      <c r="A267" s="149" t="s">
        <v>700</v>
      </c>
      <c r="B267" s="183"/>
      <c r="C267" s="112" t="s">
        <v>274</v>
      </c>
      <c r="D267" s="113" t="s">
        <v>58</v>
      </c>
      <c r="E267" s="114">
        <v>500</v>
      </c>
      <c r="F267" s="115">
        <v>9</v>
      </c>
      <c r="G267" s="116">
        <f t="shared" si="11"/>
        <v>4500</v>
      </c>
      <c r="H267" s="113"/>
      <c r="I267" s="113"/>
      <c r="J267" s="118"/>
    </row>
    <row r="268" spans="1:10" ht="29" outlineLevel="1" x14ac:dyDescent="0.35">
      <c r="A268" s="149" t="s">
        <v>701</v>
      </c>
      <c r="B268" s="183"/>
      <c r="C268" s="112" t="s">
        <v>272</v>
      </c>
      <c r="D268" s="113" t="s">
        <v>21</v>
      </c>
      <c r="E268" s="114">
        <v>60</v>
      </c>
      <c r="F268" s="115">
        <v>210</v>
      </c>
      <c r="G268" s="116">
        <f t="shared" si="11"/>
        <v>12600</v>
      </c>
      <c r="H268" s="113"/>
      <c r="I268" s="113"/>
      <c r="J268" s="118" t="s">
        <v>273</v>
      </c>
    </row>
    <row r="269" spans="1:10" ht="29" outlineLevel="1" x14ac:dyDescent="0.35">
      <c r="A269" s="149" t="s">
        <v>702</v>
      </c>
      <c r="B269" s="183"/>
      <c r="C269" s="112" t="s">
        <v>150</v>
      </c>
      <c r="D269" s="113" t="s">
        <v>13</v>
      </c>
      <c r="E269" s="136">
        <v>20</v>
      </c>
      <c r="F269" s="115">
        <v>450</v>
      </c>
      <c r="G269" s="116">
        <f t="shared" si="11"/>
        <v>9000</v>
      </c>
      <c r="H269" s="113"/>
      <c r="I269" s="113"/>
      <c r="J269" s="118"/>
    </row>
    <row r="270" spans="1:10" ht="29" outlineLevel="1" x14ac:dyDescent="0.35">
      <c r="A270" s="149" t="s">
        <v>703</v>
      </c>
      <c r="B270" s="183"/>
      <c r="C270" s="112" t="s">
        <v>152</v>
      </c>
      <c r="D270" s="113" t="s">
        <v>13</v>
      </c>
      <c r="E270" s="136">
        <v>15</v>
      </c>
      <c r="F270" s="115">
        <v>650</v>
      </c>
      <c r="G270" s="116">
        <f t="shared" si="11"/>
        <v>9750</v>
      </c>
      <c r="H270" s="113"/>
      <c r="I270" s="113"/>
      <c r="J270" s="118"/>
    </row>
    <row r="271" spans="1:10" ht="29" outlineLevel="1" x14ac:dyDescent="0.35">
      <c r="A271" s="149" t="s">
        <v>704</v>
      </c>
      <c r="B271" s="183"/>
      <c r="C271" s="112" t="s">
        <v>151</v>
      </c>
      <c r="D271" s="113" t="s">
        <v>13</v>
      </c>
      <c r="E271" s="136">
        <v>5</v>
      </c>
      <c r="F271" s="115">
        <v>950</v>
      </c>
      <c r="G271" s="116">
        <f t="shared" si="11"/>
        <v>4750</v>
      </c>
      <c r="H271" s="113"/>
      <c r="I271" s="113"/>
      <c r="J271" s="118"/>
    </row>
    <row r="272" spans="1:10" ht="29" outlineLevel="1" x14ac:dyDescent="0.35">
      <c r="A272" s="149" t="s">
        <v>705</v>
      </c>
      <c r="B272" s="184"/>
      <c r="C272" s="112" t="s">
        <v>153</v>
      </c>
      <c r="D272" s="113" t="s">
        <v>13</v>
      </c>
      <c r="E272" s="114">
        <v>5</v>
      </c>
      <c r="F272" s="115">
        <v>1200</v>
      </c>
      <c r="G272" s="116">
        <f t="shared" si="11"/>
        <v>6000</v>
      </c>
      <c r="H272" s="113"/>
      <c r="I272" s="113"/>
      <c r="J272" s="118"/>
    </row>
    <row r="273" spans="1:10" s="12" customFormat="1" ht="18.5" x14ac:dyDescent="0.35">
      <c r="A273" s="30"/>
      <c r="B273" s="6"/>
      <c r="C273" s="33" t="s">
        <v>706</v>
      </c>
      <c r="D273" s="13"/>
      <c r="E273" s="34"/>
      <c r="F273" s="14"/>
      <c r="G273" s="67">
        <f>SUM(G241:G272)</f>
        <v>1801850</v>
      </c>
      <c r="H273" s="13"/>
      <c r="I273" s="13"/>
      <c r="J273" s="55"/>
    </row>
    <row r="274" spans="1:10" s="8" customFormat="1" ht="37" x14ac:dyDescent="0.35">
      <c r="A274" s="30" t="s">
        <v>81</v>
      </c>
      <c r="B274" s="6"/>
      <c r="C274" s="31" t="s">
        <v>707</v>
      </c>
      <c r="D274" s="6"/>
      <c r="E274" s="7"/>
      <c r="F274" s="7"/>
      <c r="G274" s="65"/>
      <c r="H274" s="6"/>
      <c r="I274" s="6"/>
      <c r="J274" s="53"/>
    </row>
    <row r="275" spans="1:10" outlineLevel="1" x14ac:dyDescent="0.35">
      <c r="A275" s="149" t="s">
        <v>84</v>
      </c>
      <c r="B275" s="174" t="s">
        <v>187</v>
      </c>
      <c r="C275" s="112" t="s">
        <v>191</v>
      </c>
      <c r="D275" s="113" t="s">
        <v>13</v>
      </c>
      <c r="E275" s="114">
        <v>4</v>
      </c>
      <c r="F275" s="115">
        <v>6800</v>
      </c>
      <c r="G275" s="116">
        <f t="shared" ref="G275:G284" si="12">E275*F275</f>
        <v>27200</v>
      </c>
      <c r="H275" s="113"/>
      <c r="I275" s="113"/>
      <c r="J275" s="118"/>
    </row>
    <row r="276" spans="1:10" ht="46.5" outlineLevel="1" x14ac:dyDescent="0.35">
      <c r="A276" s="149" t="s">
        <v>86</v>
      </c>
      <c r="B276" s="175"/>
      <c r="C276" s="139" t="s">
        <v>275</v>
      </c>
      <c r="D276" s="113" t="s">
        <v>13</v>
      </c>
      <c r="E276" s="114">
        <v>100</v>
      </c>
      <c r="F276" s="115">
        <v>1500</v>
      </c>
      <c r="G276" s="116">
        <f t="shared" si="12"/>
        <v>150000</v>
      </c>
      <c r="H276" s="113"/>
      <c r="I276" s="113"/>
      <c r="J276" s="118"/>
    </row>
    <row r="277" spans="1:10" ht="87" outlineLevel="1" x14ac:dyDescent="0.35">
      <c r="A277" s="149" t="s">
        <v>88</v>
      </c>
      <c r="B277" s="175"/>
      <c r="C277" s="112" t="s">
        <v>63</v>
      </c>
      <c r="D277" s="113" t="s">
        <v>13</v>
      </c>
      <c r="E277" s="114">
        <v>60</v>
      </c>
      <c r="F277" s="115">
        <v>4500</v>
      </c>
      <c r="G277" s="116">
        <f t="shared" si="12"/>
        <v>270000</v>
      </c>
      <c r="H277" s="113"/>
      <c r="I277" s="113"/>
      <c r="J277" s="118"/>
    </row>
    <row r="278" spans="1:10" outlineLevel="1" x14ac:dyDescent="0.35">
      <c r="A278" s="149" t="s">
        <v>208</v>
      </c>
      <c r="B278" s="175"/>
      <c r="C278" s="112" t="s">
        <v>64</v>
      </c>
      <c r="D278" s="113" t="s">
        <v>13</v>
      </c>
      <c r="E278" s="114">
        <v>60</v>
      </c>
      <c r="F278" s="115">
        <v>2500</v>
      </c>
      <c r="G278" s="116">
        <f t="shared" si="12"/>
        <v>150000</v>
      </c>
      <c r="H278" s="113"/>
      <c r="I278" s="113"/>
      <c r="J278" s="118"/>
    </row>
    <row r="279" spans="1:10" ht="43.5" outlineLevel="1" x14ac:dyDescent="0.35">
      <c r="A279" s="149" t="s">
        <v>209</v>
      </c>
      <c r="B279" s="175"/>
      <c r="C279" s="112" t="s">
        <v>65</v>
      </c>
      <c r="D279" s="113" t="s">
        <v>13</v>
      </c>
      <c r="E279" s="114">
        <v>20</v>
      </c>
      <c r="F279" s="115">
        <v>2200</v>
      </c>
      <c r="G279" s="116">
        <f t="shared" si="12"/>
        <v>44000</v>
      </c>
      <c r="H279" s="113"/>
      <c r="I279" s="113"/>
      <c r="J279" s="118"/>
    </row>
    <row r="280" spans="1:10" ht="43.5" outlineLevel="1" x14ac:dyDescent="0.35">
      <c r="A280" s="149" t="s">
        <v>90</v>
      </c>
      <c r="B280" s="175"/>
      <c r="C280" s="112" t="s">
        <v>192</v>
      </c>
      <c r="D280" s="113" t="s">
        <v>13</v>
      </c>
      <c r="E280" s="114">
        <v>100</v>
      </c>
      <c r="F280" s="115">
        <v>150</v>
      </c>
      <c r="G280" s="116">
        <f t="shared" si="12"/>
        <v>15000</v>
      </c>
      <c r="H280" s="113"/>
      <c r="I280" s="113"/>
      <c r="J280" s="118"/>
    </row>
    <row r="281" spans="1:10" outlineLevel="1" x14ac:dyDescent="0.35">
      <c r="A281" s="149" t="s">
        <v>93</v>
      </c>
      <c r="B281" s="175"/>
      <c r="C281" s="112" t="s">
        <v>174</v>
      </c>
      <c r="D281" s="113" t="s">
        <v>58</v>
      </c>
      <c r="E281" s="114">
        <v>5000</v>
      </c>
      <c r="F281" s="115">
        <v>12</v>
      </c>
      <c r="G281" s="116">
        <f t="shared" si="12"/>
        <v>60000</v>
      </c>
      <c r="H281" s="113"/>
      <c r="I281" s="113"/>
      <c r="J281" s="118"/>
    </row>
    <row r="282" spans="1:10" outlineLevel="1" x14ac:dyDescent="0.35">
      <c r="A282" s="149" t="s">
        <v>94</v>
      </c>
      <c r="B282" s="175"/>
      <c r="C282" s="112" t="s">
        <v>66</v>
      </c>
      <c r="D282" s="113" t="s">
        <v>21</v>
      </c>
      <c r="E282" s="114">
        <v>8</v>
      </c>
      <c r="F282" s="115">
        <v>60</v>
      </c>
      <c r="G282" s="116">
        <f t="shared" si="12"/>
        <v>480</v>
      </c>
      <c r="H282" s="113"/>
      <c r="I282" s="113"/>
      <c r="J282" s="118"/>
    </row>
    <row r="283" spans="1:10" ht="29" outlineLevel="1" x14ac:dyDescent="0.35">
      <c r="A283" s="149" t="s">
        <v>95</v>
      </c>
      <c r="B283" s="175"/>
      <c r="C283" s="112" t="s">
        <v>67</v>
      </c>
      <c r="D283" s="113" t="s">
        <v>21</v>
      </c>
      <c r="E283" s="114">
        <v>8</v>
      </c>
      <c r="F283" s="115">
        <v>180</v>
      </c>
      <c r="G283" s="116">
        <f t="shared" si="12"/>
        <v>1440</v>
      </c>
      <c r="H283" s="113"/>
      <c r="I283" s="113"/>
      <c r="J283" s="118"/>
    </row>
    <row r="284" spans="1:10" ht="29" outlineLevel="1" x14ac:dyDescent="0.35">
      <c r="A284" s="149" t="s">
        <v>97</v>
      </c>
      <c r="B284" s="175"/>
      <c r="C284" s="112" t="s">
        <v>68</v>
      </c>
      <c r="D284" s="113" t="s">
        <v>21</v>
      </c>
      <c r="E284" s="114">
        <v>100</v>
      </c>
      <c r="F284" s="115">
        <v>120</v>
      </c>
      <c r="G284" s="116">
        <f t="shared" si="12"/>
        <v>12000</v>
      </c>
      <c r="H284" s="113"/>
      <c r="I284" s="113"/>
      <c r="J284" s="118"/>
    </row>
    <row r="285" spans="1:10" ht="29" outlineLevel="1" x14ac:dyDescent="0.35">
      <c r="A285" s="149" t="s">
        <v>98</v>
      </c>
      <c r="B285" s="175"/>
      <c r="C285" s="140" t="s">
        <v>69</v>
      </c>
      <c r="D285" s="113" t="s">
        <v>21</v>
      </c>
      <c r="E285" s="114">
        <v>1</v>
      </c>
      <c r="F285" s="115">
        <v>2200</v>
      </c>
      <c r="G285" s="138" t="s">
        <v>43</v>
      </c>
      <c r="H285" s="113"/>
      <c r="I285" s="113"/>
      <c r="J285" s="118"/>
    </row>
    <row r="286" spans="1:10" ht="29" outlineLevel="1" x14ac:dyDescent="0.35">
      <c r="A286" s="149" t="s">
        <v>99</v>
      </c>
      <c r="B286" s="176"/>
      <c r="C286" s="140" t="s">
        <v>70</v>
      </c>
      <c r="D286" s="113" t="s">
        <v>21</v>
      </c>
      <c r="E286" s="114">
        <v>1</v>
      </c>
      <c r="F286" s="115">
        <v>3500</v>
      </c>
      <c r="G286" s="138" t="s">
        <v>43</v>
      </c>
      <c r="H286" s="113"/>
      <c r="I286" s="113"/>
      <c r="J286" s="118"/>
    </row>
    <row r="287" spans="1:10" s="12" customFormat="1" ht="18.5" x14ac:dyDescent="0.35">
      <c r="A287" s="30"/>
      <c r="B287" s="6"/>
      <c r="C287" s="33" t="s">
        <v>708</v>
      </c>
      <c r="D287" s="13"/>
      <c r="E287" s="34"/>
      <c r="F287" s="14"/>
      <c r="G287" s="67">
        <f>SUM(G275:G286)</f>
        <v>730120</v>
      </c>
      <c r="H287" s="13"/>
      <c r="I287" s="13"/>
      <c r="J287" s="55"/>
    </row>
    <row r="288" spans="1:10" s="8" customFormat="1" ht="37" x14ac:dyDescent="0.35">
      <c r="A288" s="30" t="s">
        <v>105</v>
      </c>
      <c r="B288" s="6"/>
      <c r="C288" s="31" t="s">
        <v>709</v>
      </c>
      <c r="D288" s="6"/>
      <c r="E288" s="7"/>
      <c r="F288" s="7"/>
      <c r="G288" s="65"/>
      <c r="H288" s="6"/>
      <c r="I288" s="6"/>
      <c r="J288" s="53"/>
    </row>
    <row r="289" spans="1:10" s="3" customFormat="1" ht="45.75" customHeight="1" outlineLevel="1" x14ac:dyDescent="0.35">
      <c r="A289" s="95"/>
      <c r="B289" s="97"/>
      <c r="C289" s="96" t="s">
        <v>72</v>
      </c>
      <c r="D289" s="97"/>
      <c r="E289" s="98"/>
      <c r="F289" s="99"/>
      <c r="G289" s="98"/>
      <c r="H289" s="97"/>
      <c r="I289" s="97"/>
      <c r="J289" s="100"/>
    </row>
    <row r="290" spans="1:10" ht="43.5" outlineLevel="1" x14ac:dyDescent="0.35">
      <c r="A290" s="149" t="s">
        <v>210</v>
      </c>
      <c r="B290" s="174" t="s">
        <v>188</v>
      </c>
      <c r="C290" s="112" t="s">
        <v>139</v>
      </c>
      <c r="D290" s="113" t="s">
        <v>58</v>
      </c>
      <c r="E290" s="136">
        <v>500</v>
      </c>
      <c r="F290" s="115">
        <v>20</v>
      </c>
      <c r="G290" s="116">
        <f t="shared" ref="G290:G311" si="13">E290*F290</f>
        <v>10000</v>
      </c>
      <c r="H290" s="113"/>
      <c r="I290" s="113"/>
      <c r="J290" s="118"/>
    </row>
    <row r="291" spans="1:10" ht="29" outlineLevel="1" x14ac:dyDescent="0.35">
      <c r="A291" s="149" t="s">
        <v>211</v>
      </c>
      <c r="B291" s="175"/>
      <c r="C291" s="112" t="s">
        <v>140</v>
      </c>
      <c r="D291" s="113" t="s">
        <v>58</v>
      </c>
      <c r="E291" s="136">
        <v>2000</v>
      </c>
      <c r="F291" s="115">
        <v>7</v>
      </c>
      <c r="G291" s="116">
        <f t="shared" si="13"/>
        <v>14000</v>
      </c>
      <c r="H291" s="113"/>
      <c r="I291" s="113"/>
      <c r="J291" s="118"/>
    </row>
    <row r="292" spans="1:10" ht="29" outlineLevel="1" x14ac:dyDescent="0.35">
      <c r="A292" s="149" t="s">
        <v>212</v>
      </c>
      <c r="B292" s="175"/>
      <c r="C292" s="112" t="s">
        <v>276</v>
      </c>
      <c r="D292" s="113" t="s">
        <v>58</v>
      </c>
      <c r="E292" s="136">
        <v>1500</v>
      </c>
      <c r="F292" s="115">
        <v>11</v>
      </c>
      <c r="G292" s="116">
        <f t="shared" si="13"/>
        <v>16500</v>
      </c>
      <c r="H292" s="113"/>
      <c r="I292" s="113"/>
      <c r="J292" s="118"/>
    </row>
    <row r="293" spans="1:10" ht="29" outlineLevel="1" x14ac:dyDescent="0.35">
      <c r="A293" s="149" t="s">
        <v>213</v>
      </c>
      <c r="B293" s="175"/>
      <c r="C293" s="112" t="s">
        <v>141</v>
      </c>
      <c r="D293" s="113" t="s">
        <v>58</v>
      </c>
      <c r="E293" s="136">
        <v>250</v>
      </c>
      <c r="F293" s="115">
        <v>12</v>
      </c>
      <c r="G293" s="116">
        <f t="shared" si="13"/>
        <v>3000</v>
      </c>
      <c r="H293" s="113"/>
      <c r="I293" s="113"/>
      <c r="J293" s="118"/>
    </row>
    <row r="294" spans="1:10" ht="29" outlineLevel="1" x14ac:dyDescent="0.35">
      <c r="A294" s="149" t="s">
        <v>214</v>
      </c>
      <c r="B294" s="175"/>
      <c r="C294" s="112" t="s">
        <v>142</v>
      </c>
      <c r="D294" s="113" t="s">
        <v>58</v>
      </c>
      <c r="E294" s="136">
        <v>250</v>
      </c>
      <c r="F294" s="115">
        <v>12</v>
      </c>
      <c r="G294" s="116">
        <f t="shared" si="13"/>
        <v>3000</v>
      </c>
      <c r="H294" s="113"/>
      <c r="I294" s="113"/>
      <c r="J294" s="118"/>
    </row>
    <row r="295" spans="1:10" ht="29" outlineLevel="1" x14ac:dyDescent="0.35">
      <c r="A295" s="149" t="s">
        <v>215</v>
      </c>
      <c r="B295" s="175"/>
      <c r="C295" s="112" t="s">
        <v>143</v>
      </c>
      <c r="D295" s="113" t="s">
        <v>58</v>
      </c>
      <c r="E295" s="136">
        <v>500</v>
      </c>
      <c r="F295" s="115">
        <v>16</v>
      </c>
      <c r="G295" s="116">
        <f t="shared" si="13"/>
        <v>8000</v>
      </c>
      <c r="H295" s="113"/>
      <c r="I295" s="113"/>
      <c r="J295" s="118"/>
    </row>
    <row r="296" spans="1:10" ht="58" outlineLevel="1" x14ac:dyDescent="0.35">
      <c r="A296" s="149" t="s">
        <v>216</v>
      </c>
      <c r="B296" s="175"/>
      <c r="C296" s="112" t="s">
        <v>144</v>
      </c>
      <c r="D296" s="113" t="s">
        <v>58</v>
      </c>
      <c r="E296" s="136">
        <v>2500</v>
      </c>
      <c r="F296" s="115">
        <v>18</v>
      </c>
      <c r="G296" s="116">
        <f t="shared" si="13"/>
        <v>45000</v>
      </c>
      <c r="H296" s="113"/>
      <c r="I296" s="113"/>
      <c r="J296" s="118"/>
    </row>
    <row r="297" spans="1:10" ht="44.5" outlineLevel="1" x14ac:dyDescent="0.35">
      <c r="A297" s="149" t="s">
        <v>217</v>
      </c>
      <c r="B297" s="175"/>
      <c r="C297" s="112" t="s">
        <v>256</v>
      </c>
      <c r="D297" s="113" t="s">
        <v>58</v>
      </c>
      <c r="E297" s="136">
        <v>1500</v>
      </c>
      <c r="F297" s="115">
        <v>12</v>
      </c>
      <c r="G297" s="116">
        <f t="shared" si="13"/>
        <v>18000</v>
      </c>
      <c r="H297" s="113"/>
      <c r="I297" s="113"/>
      <c r="J297" s="118"/>
    </row>
    <row r="298" spans="1:10" ht="43.5" outlineLevel="1" x14ac:dyDescent="0.35">
      <c r="A298" s="149" t="s">
        <v>218</v>
      </c>
      <c r="B298" s="175"/>
      <c r="C298" s="112" t="s">
        <v>145</v>
      </c>
      <c r="D298" s="113" t="s">
        <v>58</v>
      </c>
      <c r="E298" s="136">
        <v>500</v>
      </c>
      <c r="F298" s="115">
        <v>50</v>
      </c>
      <c r="G298" s="116">
        <f t="shared" si="13"/>
        <v>25000</v>
      </c>
      <c r="H298" s="113"/>
      <c r="I298" s="113"/>
      <c r="J298" s="118"/>
    </row>
    <row r="299" spans="1:10" ht="43.5" outlineLevel="1" x14ac:dyDescent="0.35">
      <c r="A299" s="149" t="s">
        <v>219</v>
      </c>
      <c r="B299" s="175"/>
      <c r="C299" s="112" t="s">
        <v>146</v>
      </c>
      <c r="D299" s="113" t="s">
        <v>58</v>
      </c>
      <c r="E299" s="136">
        <v>850</v>
      </c>
      <c r="F299" s="115">
        <v>50</v>
      </c>
      <c r="G299" s="116">
        <f t="shared" si="13"/>
        <v>42500</v>
      </c>
      <c r="H299" s="113"/>
      <c r="I299" s="113"/>
      <c r="J299" s="118"/>
    </row>
    <row r="300" spans="1:10" ht="43.5" outlineLevel="1" x14ac:dyDescent="0.35">
      <c r="A300" s="149" t="s">
        <v>220</v>
      </c>
      <c r="B300" s="175"/>
      <c r="C300" s="112" t="s">
        <v>75</v>
      </c>
      <c r="D300" s="113" t="s">
        <v>58</v>
      </c>
      <c r="E300" s="136">
        <v>250</v>
      </c>
      <c r="F300" s="115">
        <v>55</v>
      </c>
      <c r="G300" s="116">
        <f t="shared" si="13"/>
        <v>13750</v>
      </c>
      <c r="H300" s="113"/>
      <c r="I300" s="113"/>
      <c r="J300" s="118"/>
    </row>
    <row r="301" spans="1:10" ht="43.5" outlineLevel="1" x14ac:dyDescent="0.35">
      <c r="A301" s="149" t="s">
        <v>221</v>
      </c>
      <c r="B301" s="175"/>
      <c r="C301" s="112" t="s">
        <v>76</v>
      </c>
      <c r="D301" s="113" t="s">
        <v>58</v>
      </c>
      <c r="E301" s="136">
        <v>100</v>
      </c>
      <c r="F301" s="115">
        <v>70</v>
      </c>
      <c r="G301" s="116">
        <f t="shared" si="13"/>
        <v>7000</v>
      </c>
      <c r="H301" s="113"/>
      <c r="I301" s="113"/>
      <c r="J301" s="118"/>
    </row>
    <row r="302" spans="1:10" ht="30" outlineLevel="1" x14ac:dyDescent="0.35">
      <c r="A302" s="149" t="s">
        <v>710</v>
      </c>
      <c r="B302" s="175"/>
      <c r="C302" s="112" t="s">
        <v>257</v>
      </c>
      <c r="D302" s="113" t="s">
        <v>58</v>
      </c>
      <c r="E302" s="136">
        <v>3000</v>
      </c>
      <c r="F302" s="115">
        <v>15</v>
      </c>
      <c r="G302" s="116">
        <f t="shared" si="13"/>
        <v>45000</v>
      </c>
      <c r="H302" s="113"/>
      <c r="I302" s="113"/>
      <c r="J302" s="118"/>
    </row>
    <row r="303" spans="1:10" ht="30" outlineLevel="1" x14ac:dyDescent="0.35">
      <c r="A303" s="149" t="s">
        <v>711</v>
      </c>
      <c r="B303" s="175"/>
      <c r="C303" s="112" t="s">
        <v>258</v>
      </c>
      <c r="D303" s="113" t="s">
        <v>58</v>
      </c>
      <c r="E303" s="136">
        <v>1500</v>
      </c>
      <c r="F303" s="115">
        <v>20</v>
      </c>
      <c r="G303" s="116">
        <f t="shared" si="13"/>
        <v>30000</v>
      </c>
      <c r="H303" s="113"/>
      <c r="I303" s="113"/>
      <c r="J303" s="118"/>
    </row>
    <row r="304" spans="1:10" ht="30" outlineLevel="1" x14ac:dyDescent="0.35">
      <c r="A304" s="149" t="s">
        <v>712</v>
      </c>
      <c r="B304" s="175"/>
      <c r="C304" s="112" t="s">
        <v>259</v>
      </c>
      <c r="D304" s="113" t="s">
        <v>58</v>
      </c>
      <c r="E304" s="136">
        <v>150</v>
      </c>
      <c r="F304" s="115">
        <v>25</v>
      </c>
      <c r="G304" s="116">
        <f t="shared" si="13"/>
        <v>3750</v>
      </c>
      <c r="H304" s="113"/>
      <c r="I304" s="113"/>
      <c r="J304" s="118"/>
    </row>
    <row r="305" spans="1:10" ht="30" outlineLevel="1" x14ac:dyDescent="0.35">
      <c r="A305" s="149" t="s">
        <v>713</v>
      </c>
      <c r="B305" s="175"/>
      <c r="C305" s="112" t="s">
        <v>260</v>
      </c>
      <c r="D305" s="113" t="s">
        <v>58</v>
      </c>
      <c r="E305" s="136">
        <v>150</v>
      </c>
      <c r="F305" s="115">
        <v>27</v>
      </c>
      <c r="G305" s="116">
        <f t="shared" si="13"/>
        <v>4050</v>
      </c>
      <c r="H305" s="113"/>
      <c r="I305" s="113"/>
      <c r="J305" s="118"/>
    </row>
    <row r="306" spans="1:10" ht="30" outlineLevel="1" x14ac:dyDescent="0.35">
      <c r="A306" s="149" t="s">
        <v>714</v>
      </c>
      <c r="B306" s="175"/>
      <c r="C306" s="112" t="s">
        <v>261</v>
      </c>
      <c r="D306" s="113" t="s">
        <v>58</v>
      </c>
      <c r="E306" s="136">
        <v>50</v>
      </c>
      <c r="F306" s="115">
        <v>29</v>
      </c>
      <c r="G306" s="116">
        <f t="shared" si="13"/>
        <v>1450</v>
      </c>
      <c r="H306" s="113"/>
      <c r="I306" s="113"/>
      <c r="J306" s="118"/>
    </row>
    <row r="307" spans="1:10" outlineLevel="1" x14ac:dyDescent="0.35">
      <c r="A307" s="149" t="s">
        <v>715</v>
      </c>
      <c r="B307" s="175"/>
      <c r="C307" s="112" t="s">
        <v>147</v>
      </c>
      <c r="D307" s="113" t="s">
        <v>58</v>
      </c>
      <c r="E307" s="136">
        <v>150</v>
      </c>
      <c r="F307" s="115">
        <v>32</v>
      </c>
      <c r="G307" s="116">
        <f t="shared" si="13"/>
        <v>4800</v>
      </c>
      <c r="H307" s="113"/>
      <c r="I307" s="113"/>
      <c r="J307" s="118"/>
    </row>
    <row r="308" spans="1:10" outlineLevel="1" x14ac:dyDescent="0.35">
      <c r="A308" s="149" t="s">
        <v>716</v>
      </c>
      <c r="B308" s="175"/>
      <c r="C308" s="112" t="s">
        <v>77</v>
      </c>
      <c r="D308" s="113" t="s">
        <v>13</v>
      </c>
      <c r="E308" s="136">
        <v>20</v>
      </c>
      <c r="F308" s="115">
        <v>300</v>
      </c>
      <c r="G308" s="116">
        <f t="shared" si="13"/>
        <v>6000</v>
      </c>
      <c r="H308" s="113"/>
      <c r="I308" s="113"/>
      <c r="J308" s="118"/>
    </row>
    <row r="309" spans="1:10" outlineLevel="1" x14ac:dyDescent="0.35">
      <c r="A309" s="149" t="s">
        <v>717</v>
      </c>
      <c r="B309" s="175"/>
      <c r="C309" s="112" t="s">
        <v>78</v>
      </c>
      <c r="D309" s="113" t="s">
        <v>21</v>
      </c>
      <c r="E309" s="136">
        <v>350</v>
      </c>
      <c r="F309" s="115">
        <v>60</v>
      </c>
      <c r="G309" s="116">
        <f t="shared" si="13"/>
        <v>21000</v>
      </c>
      <c r="H309" s="113"/>
      <c r="I309" s="113"/>
      <c r="J309" s="118"/>
    </row>
    <row r="310" spans="1:10" outlineLevel="1" x14ac:dyDescent="0.35">
      <c r="A310" s="149" t="s">
        <v>718</v>
      </c>
      <c r="B310" s="175"/>
      <c r="C310" s="112" t="s">
        <v>79</v>
      </c>
      <c r="D310" s="113" t="s">
        <v>21</v>
      </c>
      <c r="E310" s="136">
        <v>150</v>
      </c>
      <c r="F310" s="115">
        <v>250</v>
      </c>
      <c r="G310" s="116">
        <f t="shared" si="13"/>
        <v>37500</v>
      </c>
      <c r="H310" s="113"/>
      <c r="I310" s="113"/>
      <c r="J310" s="118"/>
    </row>
    <row r="311" spans="1:10" outlineLevel="1" x14ac:dyDescent="0.35">
      <c r="A311" s="149" t="s">
        <v>719</v>
      </c>
      <c r="B311" s="176"/>
      <c r="C311" s="112" t="s">
        <v>80</v>
      </c>
      <c r="D311" s="113" t="s">
        <v>21</v>
      </c>
      <c r="E311" s="136">
        <v>100</v>
      </c>
      <c r="F311" s="115">
        <v>250</v>
      </c>
      <c r="G311" s="116">
        <f t="shared" si="13"/>
        <v>25000</v>
      </c>
      <c r="H311" s="113"/>
      <c r="I311" s="113"/>
      <c r="J311" s="118"/>
    </row>
    <row r="312" spans="1:10" s="12" customFormat="1" ht="18.5" x14ac:dyDescent="0.35">
      <c r="A312" s="30"/>
      <c r="B312" s="6"/>
      <c r="C312" s="33" t="s">
        <v>720</v>
      </c>
      <c r="D312" s="13"/>
      <c r="E312" s="34"/>
      <c r="F312" s="14"/>
      <c r="G312" s="67">
        <f>SUM(G290:G311)</f>
        <v>384300</v>
      </c>
      <c r="H312" s="13"/>
      <c r="I312" s="13"/>
      <c r="J312" s="55"/>
    </row>
    <row r="313" spans="1:10" s="8" customFormat="1" ht="37" x14ac:dyDescent="0.35">
      <c r="A313" s="30" t="s">
        <v>106</v>
      </c>
      <c r="B313" s="6"/>
      <c r="C313" s="31" t="s">
        <v>721</v>
      </c>
      <c r="D313" s="6"/>
      <c r="E313" s="7"/>
      <c r="F313" s="7"/>
      <c r="G313" s="65"/>
      <c r="H313" s="6"/>
      <c r="I313" s="6"/>
      <c r="J313" s="53"/>
    </row>
    <row r="314" spans="1:10" s="3" customFormat="1" ht="45.75" customHeight="1" outlineLevel="1" x14ac:dyDescent="0.35">
      <c r="A314" s="27"/>
      <c r="B314" s="4"/>
      <c r="C314" s="28" t="s">
        <v>82</v>
      </c>
      <c r="D314" s="4"/>
      <c r="E314" s="29"/>
      <c r="F314" s="5"/>
      <c r="G314" s="29"/>
      <c r="H314" s="4"/>
      <c r="I314" s="4"/>
      <c r="J314" s="52"/>
    </row>
    <row r="315" spans="1:10" s="12" customFormat="1" ht="18.5" outlineLevel="1" x14ac:dyDescent="0.35">
      <c r="A315" s="37"/>
      <c r="B315" s="38"/>
      <c r="C315" s="39" t="s">
        <v>83</v>
      </c>
      <c r="D315" s="15"/>
      <c r="E315" s="40"/>
      <c r="F315" s="17"/>
      <c r="G315" s="69"/>
      <c r="H315" s="15"/>
      <c r="I315" s="15"/>
      <c r="J315" s="57"/>
    </row>
    <row r="316" spans="1:10" ht="43.5" outlineLevel="1" x14ac:dyDescent="0.35">
      <c r="A316" s="149" t="s">
        <v>107</v>
      </c>
      <c r="B316" s="174" t="s">
        <v>189</v>
      </c>
      <c r="C316" s="75" t="s">
        <v>85</v>
      </c>
      <c r="D316" s="113" t="s">
        <v>13</v>
      </c>
      <c r="E316" s="114">
        <v>10</v>
      </c>
      <c r="F316" s="117">
        <v>3500</v>
      </c>
      <c r="G316" s="141">
        <f>E316*F316</f>
        <v>35000</v>
      </c>
      <c r="H316" s="113"/>
      <c r="I316" s="113"/>
      <c r="J316" s="118"/>
    </row>
    <row r="317" spans="1:10" ht="29" outlineLevel="1" x14ac:dyDescent="0.35">
      <c r="A317" s="149" t="s">
        <v>109</v>
      </c>
      <c r="B317" s="175"/>
      <c r="C317" s="75" t="s">
        <v>87</v>
      </c>
      <c r="D317" s="113" t="s">
        <v>13</v>
      </c>
      <c r="E317" s="114">
        <v>50</v>
      </c>
      <c r="F317" s="117">
        <v>6500</v>
      </c>
      <c r="G317" s="141">
        <f>E317*F317</f>
        <v>325000</v>
      </c>
      <c r="H317" s="113"/>
      <c r="I317" s="113"/>
      <c r="J317" s="118"/>
    </row>
    <row r="318" spans="1:10" ht="29" outlineLevel="1" x14ac:dyDescent="0.35">
      <c r="A318" s="149" t="s">
        <v>111</v>
      </c>
      <c r="B318" s="175"/>
      <c r="C318" s="75" t="s">
        <v>89</v>
      </c>
      <c r="D318" s="113" t="s">
        <v>13</v>
      </c>
      <c r="E318" s="114">
        <v>30</v>
      </c>
      <c r="F318" s="117">
        <v>2000</v>
      </c>
      <c r="G318" s="141">
        <f>E318*F318</f>
        <v>60000</v>
      </c>
      <c r="H318" s="113"/>
      <c r="I318" s="113"/>
      <c r="J318" s="118"/>
    </row>
    <row r="319" spans="1:10" outlineLevel="1" x14ac:dyDescent="0.35">
      <c r="A319" s="149" t="s">
        <v>113</v>
      </c>
      <c r="B319" s="176"/>
      <c r="C319" s="75" t="s">
        <v>91</v>
      </c>
      <c r="D319" s="113" t="s">
        <v>13</v>
      </c>
      <c r="E319" s="114">
        <v>3</v>
      </c>
      <c r="F319" s="117">
        <v>3500</v>
      </c>
      <c r="G319" s="141">
        <f>E319*F319</f>
        <v>10500</v>
      </c>
      <c r="H319" s="113"/>
      <c r="I319" s="113"/>
      <c r="J319" s="118"/>
    </row>
    <row r="320" spans="1:10" s="12" customFormat="1" ht="18.5" outlineLevel="1" x14ac:dyDescent="0.35">
      <c r="A320" s="37"/>
      <c r="B320" s="38"/>
      <c r="C320" s="39" t="s">
        <v>92</v>
      </c>
      <c r="D320" s="15"/>
      <c r="E320" s="40"/>
      <c r="F320" s="17"/>
      <c r="G320" s="69"/>
      <c r="H320" s="15"/>
      <c r="I320" s="15"/>
      <c r="J320" s="57"/>
    </row>
    <row r="321" spans="1:10" s="12" customFormat="1" ht="58" outlineLevel="1" x14ac:dyDescent="0.35">
      <c r="A321" s="150" t="s">
        <v>115</v>
      </c>
      <c r="B321" s="177" t="s">
        <v>189</v>
      </c>
      <c r="C321" s="75" t="s">
        <v>265</v>
      </c>
      <c r="D321" s="9" t="s">
        <v>58</v>
      </c>
      <c r="E321" s="64">
        <v>1500</v>
      </c>
      <c r="F321" s="11">
        <v>220</v>
      </c>
      <c r="G321" s="70">
        <f t="shared" ref="G321:G333" si="14">E321*F321</f>
        <v>330000</v>
      </c>
      <c r="H321" s="9"/>
      <c r="I321" s="9"/>
      <c r="J321" s="54"/>
    </row>
    <row r="322" spans="1:10" s="12" customFormat="1" ht="87" outlineLevel="1" x14ac:dyDescent="0.35">
      <c r="A322" s="150" t="s">
        <v>117</v>
      </c>
      <c r="B322" s="178"/>
      <c r="C322" s="75" t="s">
        <v>154</v>
      </c>
      <c r="D322" s="9" t="s">
        <v>58</v>
      </c>
      <c r="E322" s="64">
        <v>1500</v>
      </c>
      <c r="F322" s="11">
        <v>250</v>
      </c>
      <c r="G322" s="70">
        <f t="shared" si="14"/>
        <v>375000</v>
      </c>
      <c r="H322" s="9"/>
      <c r="I322" s="9"/>
      <c r="J322" s="54"/>
    </row>
    <row r="323" spans="1:10" s="12" customFormat="1" ht="87" outlineLevel="1" x14ac:dyDescent="0.35">
      <c r="A323" s="150" t="s">
        <v>222</v>
      </c>
      <c r="B323" s="178"/>
      <c r="C323" s="75" t="s">
        <v>96</v>
      </c>
      <c r="D323" s="9" t="s">
        <v>58</v>
      </c>
      <c r="E323" s="64">
        <v>1500</v>
      </c>
      <c r="F323" s="11">
        <v>180</v>
      </c>
      <c r="G323" s="70">
        <f t="shared" si="14"/>
        <v>270000</v>
      </c>
      <c r="H323" s="9"/>
      <c r="I323" s="9"/>
      <c r="J323" s="54"/>
    </row>
    <row r="324" spans="1:10" s="12" customFormat="1" ht="29" outlineLevel="1" x14ac:dyDescent="0.35">
      <c r="A324" s="150" t="s">
        <v>223</v>
      </c>
      <c r="B324" s="178"/>
      <c r="C324" s="75" t="s">
        <v>148</v>
      </c>
      <c r="D324" s="9" t="s">
        <v>58</v>
      </c>
      <c r="E324" s="64">
        <v>500</v>
      </c>
      <c r="F324" s="11">
        <v>65</v>
      </c>
      <c r="G324" s="70">
        <f t="shared" si="14"/>
        <v>32500</v>
      </c>
      <c r="H324" s="9"/>
      <c r="I324" s="9"/>
      <c r="J324" s="54"/>
    </row>
    <row r="325" spans="1:10" s="12" customFormat="1" ht="29" outlineLevel="1" x14ac:dyDescent="0.35">
      <c r="A325" s="150" t="s">
        <v>224</v>
      </c>
      <c r="B325" s="178"/>
      <c r="C325" s="75" t="s">
        <v>149</v>
      </c>
      <c r="D325" s="9" t="s">
        <v>58</v>
      </c>
      <c r="E325" s="64">
        <v>4500</v>
      </c>
      <c r="F325" s="11">
        <v>65</v>
      </c>
      <c r="G325" s="70">
        <f t="shared" si="14"/>
        <v>292500</v>
      </c>
      <c r="H325" s="9"/>
      <c r="I325" s="9"/>
      <c r="J325" s="54"/>
    </row>
    <row r="326" spans="1:10" s="12" customFormat="1" ht="43.5" outlineLevel="1" x14ac:dyDescent="0.35">
      <c r="A326" s="150" t="s">
        <v>225</v>
      </c>
      <c r="B326" s="178"/>
      <c r="C326" s="75" t="s">
        <v>100</v>
      </c>
      <c r="D326" s="9" t="s">
        <v>58</v>
      </c>
      <c r="E326" s="64">
        <v>300</v>
      </c>
      <c r="F326" s="11">
        <v>320</v>
      </c>
      <c r="G326" s="70">
        <f t="shared" si="14"/>
        <v>96000</v>
      </c>
      <c r="H326" s="9"/>
      <c r="I326" s="9"/>
      <c r="J326" s="54"/>
    </row>
    <row r="327" spans="1:10" s="12" customFormat="1" ht="43.5" outlineLevel="1" x14ac:dyDescent="0.35">
      <c r="A327" s="150" t="s">
        <v>226</v>
      </c>
      <c r="B327" s="178"/>
      <c r="C327" s="75" t="s">
        <v>101</v>
      </c>
      <c r="D327" s="9" t="s">
        <v>58</v>
      </c>
      <c r="E327" s="64">
        <v>50</v>
      </c>
      <c r="F327" s="11">
        <v>350</v>
      </c>
      <c r="G327" s="70">
        <f t="shared" si="14"/>
        <v>17500</v>
      </c>
      <c r="H327" s="9"/>
      <c r="I327" s="9"/>
      <c r="J327" s="54"/>
    </row>
    <row r="328" spans="1:10" s="12" customFormat="1" ht="43.5" outlineLevel="1" x14ac:dyDescent="0.35">
      <c r="A328" s="150" t="s">
        <v>227</v>
      </c>
      <c r="B328" s="178"/>
      <c r="C328" s="75" t="s">
        <v>102</v>
      </c>
      <c r="D328" s="9" t="s">
        <v>58</v>
      </c>
      <c r="E328" s="64">
        <v>50</v>
      </c>
      <c r="F328" s="11">
        <v>380</v>
      </c>
      <c r="G328" s="70">
        <f t="shared" si="14"/>
        <v>19000</v>
      </c>
      <c r="H328" s="9"/>
      <c r="I328" s="9"/>
      <c r="J328" s="54"/>
    </row>
    <row r="329" spans="1:10" s="63" customFormat="1" ht="87" outlineLevel="1" x14ac:dyDescent="0.35">
      <c r="A329" s="150" t="s">
        <v>228</v>
      </c>
      <c r="B329" s="178"/>
      <c r="C329" s="75" t="s">
        <v>103</v>
      </c>
      <c r="D329" s="9" t="s">
        <v>58</v>
      </c>
      <c r="E329" s="64">
        <v>6000</v>
      </c>
      <c r="F329" s="60">
        <v>410</v>
      </c>
      <c r="G329" s="66">
        <f t="shared" si="14"/>
        <v>2460000</v>
      </c>
      <c r="H329" s="9"/>
      <c r="I329" s="9"/>
      <c r="J329" s="54"/>
    </row>
    <row r="330" spans="1:10" s="12" customFormat="1" outlineLevel="1" x14ac:dyDescent="0.35">
      <c r="A330" s="150" t="s">
        <v>229</v>
      </c>
      <c r="B330" s="178"/>
      <c r="C330" s="75" t="s">
        <v>262</v>
      </c>
      <c r="D330" s="9" t="s">
        <v>58</v>
      </c>
      <c r="E330" s="64">
        <v>4000</v>
      </c>
      <c r="F330" s="11">
        <v>15</v>
      </c>
      <c r="G330" s="70">
        <f t="shared" si="14"/>
        <v>60000</v>
      </c>
      <c r="H330" s="9"/>
      <c r="I330" s="9"/>
      <c r="J330" s="54"/>
    </row>
    <row r="331" spans="1:10" s="12" customFormat="1" outlineLevel="1" x14ac:dyDescent="0.35">
      <c r="A331" s="150" t="s">
        <v>230</v>
      </c>
      <c r="B331" s="178"/>
      <c r="C331" s="75" t="s">
        <v>263</v>
      </c>
      <c r="D331" s="9" t="s">
        <v>58</v>
      </c>
      <c r="E331" s="64">
        <v>1500</v>
      </c>
      <c r="F331" s="11">
        <v>17</v>
      </c>
      <c r="G331" s="70">
        <f t="shared" si="14"/>
        <v>25500</v>
      </c>
      <c r="H331" s="9"/>
      <c r="I331" s="9"/>
      <c r="J331" s="54"/>
    </row>
    <row r="332" spans="1:10" s="12" customFormat="1" outlineLevel="1" x14ac:dyDescent="0.35">
      <c r="A332" s="150" t="s">
        <v>231</v>
      </c>
      <c r="B332" s="178"/>
      <c r="C332" s="75" t="s">
        <v>264</v>
      </c>
      <c r="D332" s="9" t="s">
        <v>58</v>
      </c>
      <c r="E332" s="64">
        <v>1500</v>
      </c>
      <c r="F332" s="11">
        <v>20</v>
      </c>
      <c r="G332" s="70">
        <f t="shared" si="14"/>
        <v>30000</v>
      </c>
      <c r="H332" s="9"/>
      <c r="I332" s="9"/>
      <c r="J332" s="54"/>
    </row>
    <row r="333" spans="1:10" s="12" customFormat="1" outlineLevel="1" x14ac:dyDescent="0.35">
      <c r="A333" s="150" t="s">
        <v>232</v>
      </c>
      <c r="B333" s="179"/>
      <c r="C333" s="75" t="s">
        <v>104</v>
      </c>
      <c r="D333" s="9" t="s">
        <v>58</v>
      </c>
      <c r="E333" s="64">
        <v>6500</v>
      </c>
      <c r="F333" s="11">
        <v>25</v>
      </c>
      <c r="G333" s="70">
        <f t="shared" si="14"/>
        <v>162500</v>
      </c>
      <c r="H333" s="9"/>
      <c r="I333" s="9"/>
      <c r="J333" s="54"/>
    </row>
    <row r="334" spans="1:10" s="12" customFormat="1" ht="18.5" x14ac:dyDescent="0.45">
      <c r="A334" s="30"/>
      <c r="B334" s="6"/>
      <c r="C334" s="33" t="s">
        <v>722</v>
      </c>
      <c r="D334" s="13"/>
      <c r="E334" s="34"/>
      <c r="F334" s="18"/>
      <c r="G334" s="71">
        <f>SUM(G316:G333)</f>
        <v>4601000</v>
      </c>
      <c r="H334" s="13"/>
      <c r="I334" s="13"/>
      <c r="J334" s="55"/>
    </row>
    <row r="335" spans="1:10" s="8" customFormat="1" ht="37" x14ac:dyDescent="0.35">
      <c r="A335" s="30" t="s">
        <v>119</v>
      </c>
      <c r="B335" s="6"/>
      <c r="C335" s="31" t="s">
        <v>723</v>
      </c>
      <c r="D335" s="6"/>
      <c r="E335" s="7"/>
      <c r="F335" s="7"/>
      <c r="G335" s="65"/>
      <c r="H335" s="6"/>
      <c r="I335" s="6"/>
      <c r="J335" s="53"/>
    </row>
    <row r="336" spans="1:10" ht="43.5" outlineLevel="1" x14ac:dyDescent="0.35">
      <c r="A336" s="149" t="s">
        <v>120</v>
      </c>
      <c r="B336" s="174" t="s">
        <v>277</v>
      </c>
      <c r="C336" s="142" t="s">
        <v>388</v>
      </c>
      <c r="D336" s="113" t="s">
        <v>21</v>
      </c>
      <c r="E336" s="136">
        <v>40</v>
      </c>
      <c r="F336" s="143">
        <v>13500</v>
      </c>
      <c r="G336" s="116">
        <f>E336*F336</f>
        <v>540000</v>
      </c>
      <c r="H336" s="121"/>
      <c r="I336" s="113"/>
      <c r="J336" s="118"/>
    </row>
    <row r="337" spans="1:10" ht="58" outlineLevel="1" x14ac:dyDescent="0.35">
      <c r="A337" s="149" t="s">
        <v>121</v>
      </c>
      <c r="B337" s="175"/>
      <c r="C337" s="144" t="s">
        <v>295</v>
      </c>
      <c r="D337" s="113" t="s">
        <v>21</v>
      </c>
      <c r="E337" s="136">
        <v>30</v>
      </c>
      <c r="F337" s="143">
        <v>3500</v>
      </c>
      <c r="G337" s="116">
        <f>E337*F337</f>
        <v>105000</v>
      </c>
      <c r="H337" s="113"/>
      <c r="I337" s="113"/>
      <c r="J337" s="118"/>
    </row>
    <row r="338" spans="1:10" ht="58" outlineLevel="1" x14ac:dyDescent="0.35">
      <c r="A338" s="149" t="s">
        <v>123</v>
      </c>
      <c r="B338" s="175"/>
      <c r="C338" s="144" t="s">
        <v>296</v>
      </c>
      <c r="D338" s="113" t="s">
        <v>21</v>
      </c>
      <c r="E338" s="136">
        <v>60</v>
      </c>
      <c r="F338" s="143">
        <v>3750</v>
      </c>
      <c r="G338" s="116">
        <f>E338*F338</f>
        <v>225000</v>
      </c>
      <c r="H338" s="113"/>
      <c r="I338" s="113"/>
      <c r="J338" s="118"/>
    </row>
    <row r="339" spans="1:10" ht="58" outlineLevel="1" x14ac:dyDescent="0.35">
      <c r="A339" s="149" t="s">
        <v>125</v>
      </c>
      <c r="B339" s="175"/>
      <c r="C339" s="144" t="s">
        <v>297</v>
      </c>
      <c r="D339" s="113" t="s">
        <v>21</v>
      </c>
      <c r="E339" s="136">
        <v>20</v>
      </c>
      <c r="F339" s="143">
        <v>4100</v>
      </c>
      <c r="G339" s="116">
        <f>E339*F339</f>
        <v>82000</v>
      </c>
      <c r="H339" s="113"/>
      <c r="I339" s="113"/>
      <c r="J339" s="118"/>
    </row>
    <row r="340" spans="1:10" ht="58" outlineLevel="1" x14ac:dyDescent="0.35">
      <c r="A340" s="149" t="s">
        <v>127</v>
      </c>
      <c r="B340" s="175"/>
      <c r="C340" s="144" t="s">
        <v>298</v>
      </c>
      <c r="D340" s="113" t="s">
        <v>21</v>
      </c>
      <c r="E340" s="136">
        <v>10</v>
      </c>
      <c r="F340" s="143">
        <v>4500</v>
      </c>
      <c r="G340" s="116">
        <f>E340*F340</f>
        <v>45000</v>
      </c>
      <c r="H340" s="113"/>
      <c r="I340" s="113"/>
      <c r="J340" s="118"/>
    </row>
    <row r="341" spans="1:10" s="12" customFormat="1" ht="18.5" x14ac:dyDescent="0.45">
      <c r="A341" s="30"/>
      <c r="B341" s="6"/>
      <c r="C341" s="33" t="s">
        <v>724</v>
      </c>
      <c r="D341" s="13"/>
      <c r="E341" s="34"/>
      <c r="F341" s="18"/>
      <c r="G341" s="71">
        <f>SUM(G336:G340)</f>
        <v>997000</v>
      </c>
      <c r="H341" s="13"/>
      <c r="I341" s="13"/>
      <c r="J341" s="55"/>
    </row>
    <row r="342" spans="1:10" s="8" customFormat="1" ht="37" x14ac:dyDescent="0.35">
      <c r="A342" s="30" t="s">
        <v>193</v>
      </c>
      <c r="B342" s="6"/>
      <c r="C342" s="31" t="s">
        <v>725</v>
      </c>
      <c r="D342" s="6"/>
      <c r="E342" s="7"/>
      <c r="F342" s="7"/>
      <c r="G342" s="65"/>
      <c r="H342" s="6"/>
      <c r="I342" s="6"/>
      <c r="J342" s="53"/>
    </row>
    <row r="343" spans="1:10" s="3" customFormat="1" ht="45.75" customHeight="1" outlineLevel="1" x14ac:dyDescent="0.35">
      <c r="A343" s="95"/>
      <c r="B343" s="95"/>
      <c r="C343" s="96" t="s">
        <v>266</v>
      </c>
      <c r="D343" s="97"/>
      <c r="E343" s="98"/>
      <c r="F343" s="99"/>
      <c r="G343" s="98"/>
      <c r="H343" s="97"/>
      <c r="I343" s="97"/>
      <c r="J343" s="100"/>
    </row>
    <row r="344" spans="1:10" outlineLevel="1" x14ac:dyDescent="0.35">
      <c r="A344" s="149" t="s">
        <v>233</v>
      </c>
      <c r="B344" s="174">
        <v>39</v>
      </c>
      <c r="C344" s="140" t="s">
        <v>108</v>
      </c>
      <c r="D344" s="113" t="s">
        <v>13</v>
      </c>
      <c r="E344" s="114">
        <v>10</v>
      </c>
      <c r="F344" s="115">
        <v>2200</v>
      </c>
      <c r="G344" s="116">
        <f t="shared" ref="G344:G349" si="15">E344*F344</f>
        <v>22000</v>
      </c>
      <c r="H344" s="113"/>
      <c r="I344" s="113"/>
      <c r="J344" s="118"/>
    </row>
    <row r="345" spans="1:10" outlineLevel="1" x14ac:dyDescent="0.35">
      <c r="A345" s="149" t="s">
        <v>234</v>
      </c>
      <c r="B345" s="175"/>
      <c r="C345" s="112" t="s">
        <v>110</v>
      </c>
      <c r="D345" s="113" t="s">
        <v>13</v>
      </c>
      <c r="E345" s="114">
        <v>10</v>
      </c>
      <c r="F345" s="115">
        <v>2500</v>
      </c>
      <c r="G345" s="116">
        <f t="shared" si="15"/>
        <v>25000</v>
      </c>
      <c r="H345" s="113"/>
      <c r="I345" s="113"/>
      <c r="J345" s="118"/>
    </row>
    <row r="346" spans="1:10" outlineLevel="1" x14ac:dyDescent="0.35">
      <c r="A346" s="149" t="s">
        <v>235</v>
      </c>
      <c r="B346" s="175"/>
      <c r="C346" s="112" t="s">
        <v>112</v>
      </c>
      <c r="D346" s="113" t="s">
        <v>13</v>
      </c>
      <c r="E346" s="114">
        <v>5</v>
      </c>
      <c r="F346" s="115">
        <v>5500</v>
      </c>
      <c r="G346" s="116">
        <f t="shared" si="15"/>
        <v>27500</v>
      </c>
      <c r="H346" s="113"/>
      <c r="I346" s="113"/>
      <c r="J346" s="118"/>
    </row>
    <row r="347" spans="1:10" outlineLevel="1" x14ac:dyDescent="0.35">
      <c r="A347" s="149" t="s">
        <v>236</v>
      </c>
      <c r="B347" s="175"/>
      <c r="C347" s="112" t="s">
        <v>114</v>
      </c>
      <c r="D347" s="113" t="s">
        <v>13</v>
      </c>
      <c r="E347" s="114">
        <v>5</v>
      </c>
      <c r="F347" s="115">
        <v>7000</v>
      </c>
      <c r="G347" s="116">
        <f t="shared" si="15"/>
        <v>35000</v>
      </c>
      <c r="H347" s="113"/>
      <c r="I347" s="113"/>
      <c r="J347" s="118"/>
    </row>
    <row r="348" spans="1:10" outlineLevel="1" x14ac:dyDescent="0.35">
      <c r="A348" s="149" t="s">
        <v>237</v>
      </c>
      <c r="B348" s="175"/>
      <c r="C348" s="112" t="s">
        <v>116</v>
      </c>
      <c r="D348" s="113" t="s">
        <v>13</v>
      </c>
      <c r="E348" s="114">
        <v>10</v>
      </c>
      <c r="F348" s="115">
        <v>13000</v>
      </c>
      <c r="G348" s="116">
        <f t="shared" si="15"/>
        <v>130000</v>
      </c>
      <c r="H348" s="113"/>
      <c r="I348" s="113"/>
      <c r="J348" s="118"/>
    </row>
    <row r="349" spans="1:10" outlineLevel="1" x14ac:dyDescent="0.35">
      <c r="A349" s="149" t="s">
        <v>726</v>
      </c>
      <c r="B349" s="176"/>
      <c r="C349" s="112" t="s">
        <v>118</v>
      </c>
      <c r="D349" s="113" t="s">
        <v>13</v>
      </c>
      <c r="E349" s="114">
        <v>12</v>
      </c>
      <c r="F349" s="115">
        <v>5500</v>
      </c>
      <c r="G349" s="116">
        <f t="shared" si="15"/>
        <v>66000</v>
      </c>
      <c r="H349" s="113"/>
      <c r="I349" s="113"/>
      <c r="J349" s="118"/>
    </row>
    <row r="350" spans="1:10" s="12" customFormat="1" ht="18.5" x14ac:dyDescent="0.35">
      <c r="A350" s="30"/>
      <c r="B350" s="6"/>
      <c r="C350" s="33" t="s">
        <v>727</v>
      </c>
      <c r="D350" s="13"/>
      <c r="E350" s="34"/>
      <c r="F350" s="14"/>
      <c r="G350" s="67">
        <f>SUM(G344:G349)</f>
        <v>305500</v>
      </c>
      <c r="H350" s="13"/>
      <c r="I350" s="13"/>
      <c r="J350" s="55"/>
    </row>
    <row r="351" spans="1:10" s="8" customFormat="1" ht="37" x14ac:dyDescent="0.35">
      <c r="A351" s="30" t="s">
        <v>194</v>
      </c>
      <c r="B351" s="6"/>
      <c r="C351" s="31" t="s">
        <v>728</v>
      </c>
      <c r="D351" s="6"/>
      <c r="E351" s="7"/>
      <c r="F351" s="7"/>
      <c r="G351" s="65"/>
      <c r="H351" s="6"/>
      <c r="I351" s="6"/>
      <c r="J351" s="53"/>
    </row>
    <row r="352" spans="1:10" ht="58" outlineLevel="1" x14ac:dyDescent="0.35">
      <c r="A352" s="149" t="s">
        <v>238</v>
      </c>
      <c r="B352" s="120"/>
      <c r="C352" s="76" t="s">
        <v>122</v>
      </c>
      <c r="D352" s="113" t="s">
        <v>13</v>
      </c>
      <c r="E352" s="114">
        <v>100</v>
      </c>
      <c r="F352" s="115">
        <v>1500</v>
      </c>
      <c r="G352" s="116">
        <f t="shared" ref="G352:G360" si="16">E352*F352</f>
        <v>150000</v>
      </c>
      <c r="H352" s="113"/>
      <c r="I352" s="113"/>
      <c r="J352" s="118"/>
    </row>
    <row r="353" spans="1:10" ht="58" outlineLevel="1" x14ac:dyDescent="0.35">
      <c r="A353" s="149" t="s">
        <v>239</v>
      </c>
      <c r="B353" s="120"/>
      <c r="C353" s="76" t="s">
        <v>124</v>
      </c>
      <c r="D353" s="113" t="s">
        <v>13</v>
      </c>
      <c r="E353" s="114">
        <v>100</v>
      </c>
      <c r="F353" s="115">
        <v>1500</v>
      </c>
      <c r="G353" s="116">
        <f t="shared" si="16"/>
        <v>150000</v>
      </c>
      <c r="H353" s="113"/>
      <c r="I353" s="113"/>
      <c r="J353" s="118"/>
    </row>
    <row r="354" spans="1:10" ht="72.5" outlineLevel="1" x14ac:dyDescent="0.35">
      <c r="A354" s="149" t="s">
        <v>240</v>
      </c>
      <c r="B354" s="120"/>
      <c r="C354" s="76" t="s">
        <v>126</v>
      </c>
      <c r="D354" s="113" t="s">
        <v>13</v>
      </c>
      <c r="E354" s="114">
        <v>100</v>
      </c>
      <c r="F354" s="115">
        <v>2500</v>
      </c>
      <c r="G354" s="116">
        <f t="shared" si="16"/>
        <v>250000</v>
      </c>
      <c r="H354" s="113"/>
      <c r="I354" s="113"/>
      <c r="J354" s="118"/>
    </row>
    <row r="355" spans="1:10" ht="43.5" outlineLevel="1" x14ac:dyDescent="0.35">
      <c r="A355" s="149" t="s">
        <v>241</v>
      </c>
      <c r="B355" s="120"/>
      <c r="C355" s="76" t="s">
        <v>128</v>
      </c>
      <c r="D355" s="113" t="s">
        <v>129</v>
      </c>
      <c r="E355" s="136">
        <v>50</v>
      </c>
      <c r="F355" s="115">
        <v>150</v>
      </c>
      <c r="G355" s="116">
        <f t="shared" si="16"/>
        <v>7500</v>
      </c>
      <c r="H355" s="113"/>
      <c r="I355" s="113"/>
      <c r="J355" s="118"/>
    </row>
    <row r="356" spans="1:10" ht="43.5" outlineLevel="1" x14ac:dyDescent="0.35">
      <c r="A356" s="149" t="s">
        <v>242</v>
      </c>
      <c r="B356" s="120"/>
      <c r="C356" s="76" t="s">
        <v>130</v>
      </c>
      <c r="D356" s="113" t="s">
        <v>129</v>
      </c>
      <c r="E356" s="136">
        <v>30</v>
      </c>
      <c r="F356" s="115">
        <v>220</v>
      </c>
      <c r="G356" s="116">
        <f t="shared" si="16"/>
        <v>6600</v>
      </c>
      <c r="H356" s="113"/>
      <c r="I356" s="113"/>
      <c r="J356" s="118"/>
    </row>
    <row r="357" spans="1:10" ht="43.5" outlineLevel="1" x14ac:dyDescent="0.35">
      <c r="A357" s="149" t="s">
        <v>243</v>
      </c>
      <c r="B357" s="120"/>
      <c r="C357" s="76" t="s">
        <v>131</v>
      </c>
      <c r="D357" s="113" t="s">
        <v>129</v>
      </c>
      <c r="E357" s="136">
        <v>30</v>
      </c>
      <c r="F357" s="115">
        <v>250</v>
      </c>
      <c r="G357" s="116">
        <f t="shared" si="16"/>
        <v>7500</v>
      </c>
      <c r="H357" s="113"/>
      <c r="I357" s="113"/>
      <c r="J357" s="118"/>
    </row>
    <row r="358" spans="1:10" ht="43.5" outlineLevel="1" x14ac:dyDescent="0.35">
      <c r="A358" s="149" t="s">
        <v>729</v>
      </c>
      <c r="B358" s="120"/>
      <c r="C358" s="76" t="s">
        <v>132</v>
      </c>
      <c r="D358" s="113" t="s">
        <v>129</v>
      </c>
      <c r="E358" s="136">
        <v>50</v>
      </c>
      <c r="F358" s="115">
        <v>300</v>
      </c>
      <c r="G358" s="116">
        <f t="shared" si="16"/>
        <v>15000</v>
      </c>
      <c r="H358" s="113"/>
      <c r="I358" s="113"/>
      <c r="J358" s="118"/>
    </row>
    <row r="359" spans="1:10" ht="43.5" outlineLevel="1" x14ac:dyDescent="0.35">
      <c r="A359" s="149" t="s">
        <v>730</v>
      </c>
      <c r="B359" s="120"/>
      <c r="C359" s="76" t="s">
        <v>138</v>
      </c>
      <c r="D359" s="113" t="s">
        <v>129</v>
      </c>
      <c r="E359" s="136">
        <v>50</v>
      </c>
      <c r="F359" s="115">
        <v>335</v>
      </c>
      <c r="G359" s="116">
        <f t="shared" si="16"/>
        <v>16750</v>
      </c>
      <c r="H359" s="113"/>
      <c r="I359" s="113"/>
      <c r="J359" s="118"/>
    </row>
    <row r="360" spans="1:10" outlineLevel="1" x14ac:dyDescent="0.35">
      <c r="A360" s="149" t="s">
        <v>731</v>
      </c>
      <c r="B360" s="120"/>
      <c r="C360" s="76" t="s">
        <v>133</v>
      </c>
      <c r="D360" s="113" t="s">
        <v>13</v>
      </c>
      <c r="E360" s="136">
        <v>50</v>
      </c>
      <c r="F360" s="115">
        <v>2000</v>
      </c>
      <c r="G360" s="116">
        <f t="shared" si="16"/>
        <v>100000</v>
      </c>
      <c r="H360" s="113"/>
      <c r="I360" s="113"/>
      <c r="J360" s="118"/>
    </row>
    <row r="361" spans="1:10" s="12" customFormat="1" ht="22.5" customHeight="1" x14ac:dyDescent="0.35">
      <c r="A361" s="30"/>
      <c r="B361" s="6"/>
      <c r="C361" s="33" t="s">
        <v>732</v>
      </c>
      <c r="D361" s="13"/>
      <c r="E361" s="34"/>
      <c r="F361" s="14"/>
      <c r="G361" s="72">
        <f>SUM(G352:G360)</f>
        <v>703350</v>
      </c>
      <c r="H361" s="13"/>
      <c r="I361" s="13"/>
      <c r="J361" s="55"/>
    </row>
    <row r="362" spans="1:10" s="8" customFormat="1" ht="37" x14ac:dyDescent="0.35">
      <c r="A362" s="30" t="s">
        <v>195</v>
      </c>
      <c r="B362" s="6"/>
      <c r="C362" s="31" t="s">
        <v>733</v>
      </c>
      <c r="D362" s="6"/>
      <c r="E362" s="7"/>
      <c r="F362" s="7"/>
      <c r="G362" s="65"/>
      <c r="H362" s="6"/>
      <c r="I362" s="6"/>
      <c r="J362" s="53"/>
    </row>
    <row r="363" spans="1:10" s="12" customFormat="1" ht="29" outlineLevel="1" x14ac:dyDescent="0.35">
      <c r="A363" s="150" t="s">
        <v>734</v>
      </c>
      <c r="B363" s="36"/>
      <c r="C363" s="80" t="s">
        <v>338</v>
      </c>
      <c r="D363" s="80" t="s">
        <v>303</v>
      </c>
      <c r="E363" s="64">
        <v>1</v>
      </c>
      <c r="F363" s="88">
        <v>31500</v>
      </c>
      <c r="G363" s="66">
        <f>E363*F363</f>
        <v>31500</v>
      </c>
      <c r="H363" s="9"/>
      <c r="I363" s="9"/>
      <c r="J363" s="54"/>
    </row>
    <row r="364" spans="1:10" s="12" customFormat="1" outlineLevel="1" x14ac:dyDescent="0.35">
      <c r="A364" s="150" t="s">
        <v>244</v>
      </c>
      <c r="B364" s="36"/>
      <c r="C364" s="80" t="s">
        <v>339</v>
      </c>
      <c r="D364" s="80" t="s">
        <v>303</v>
      </c>
      <c r="E364" s="64">
        <v>4</v>
      </c>
      <c r="F364" s="88">
        <v>4200</v>
      </c>
      <c r="G364" s="66">
        <f t="shared" ref="G364:G375" si="17">E364*F364</f>
        <v>16800</v>
      </c>
      <c r="H364" s="9"/>
      <c r="I364" s="9"/>
      <c r="J364" s="54"/>
    </row>
    <row r="365" spans="1:10" s="12" customFormat="1" outlineLevel="1" x14ac:dyDescent="0.35">
      <c r="A365" s="150" t="s">
        <v>245</v>
      </c>
      <c r="B365" s="36"/>
      <c r="C365" s="80" t="s">
        <v>340</v>
      </c>
      <c r="D365" s="80" t="s">
        <v>303</v>
      </c>
      <c r="E365" s="64">
        <v>650</v>
      </c>
      <c r="F365" s="88">
        <v>150</v>
      </c>
      <c r="G365" s="66">
        <f t="shared" si="17"/>
        <v>97500</v>
      </c>
      <c r="H365" s="9"/>
      <c r="I365" s="9"/>
      <c r="J365" s="54"/>
    </row>
    <row r="366" spans="1:10" s="12" customFormat="1" ht="29" outlineLevel="1" x14ac:dyDescent="0.35">
      <c r="A366" s="150" t="s">
        <v>246</v>
      </c>
      <c r="B366" s="36"/>
      <c r="C366" s="80" t="s">
        <v>341</v>
      </c>
      <c r="D366" s="80" t="s">
        <v>303</v>
      </c>
      <c r="E366" s="64">
        <v>25</v>
      </c>
      <c r="F366" s="88">
        <v>10000</v>
      </c>
      <c r="G366" s="66">
        <f t="shared" si="17"/>
        <v>250000</v>
      </c>
      <c r="H366" s="9"/>
      <c r="I366" s="9"/>
      <c r="J366" s="54"/>
    </row>
    <row r="367" spans="1:10" s="12" customFormat="1" ht="29" outlineLevel="1" x14ac:dyDescent="0.35">
      <c r="A367" s="150" t="s">
        <v>247</v>
      </c>
      <c r="B367" s="36"/>
      <c r="C367" s="80" t="s">
        <v>342</v>
      </c>
      <c r="D367" s="80" t="s">
        <v>303</v>
      </c>
      <c r="E367" s="64">
        <v>50</v>
      </c>
      <c r="F367" s="88">
        <v>875</v>
      </c>
      <c r="G367" s="66">
        <f t="shared" si="17"/>
        <v>43750</v>
      </c>
      <c r="H367" s="9"/>
      <c r="I367" s="9"/>
      <c r="J367" s="54"/>
    </row>
    <row r="368" spans="1:10" s="12" customFormat="1" ht="29" outlineLevel="1" x14ac:dyDescent="0.35">
      <c r="A368" s="150" t="s">
        <v>248</v>
      </c>
      <c r="B368" s="36"/>
      <c r="C368" s="80" t="s">
        <v>343</v>
      </c>
      <c r="D368" s="80" t="s">
        <v>303</v>
      </c>
      <c r="E368" s="64">
        <v>150</v>
      </c>
      <c r="F368" s="88">
        <v>2250</v>
      </c>
      <c r="G368" s="66">
        <f t="shared" si="17"/>
        <v>337500</v>
      </c>
      <c r="H368" s="9"/>
      <c r="I368" s="9"/>
      <c r="J368" s="54"/>
    </row>
    <row r="369" spans="1:10" s="12" customFormat="1" ht="29" outlineLevel="1" x14ac:dyDescent="0.35">
      <c r="A369" s="150" t="s">
        <v>249</v>
      </c>
      <c r="B369" s="36"/>
      <c r="C369" s="80" t="s">
        <v>344</v>
      </c>
      <c r="D369" s="80" t="s">
        <v>303</v>
      </c>
      <c r="E369" s="64">
        <v>150</v>
      </c>
      <c r="F369" s="88">
        <v>2650</v>
      </c>
      <c r="G369" s="66">
        <f t="shared" si="17"/>
        <v>397500</v>
      </c>
      <c r="H369" s="9"/>
      <c r="I369" s="9"/>
      <c r="J369" s="54"/>
    </row>
    <row r="370" spans="1:10" s="12" customFormat="1" ht="29" outlineLevel="1" x14ac:dyDescent="0.35">
      <c r="A370" s="150" t="s">
        <v>250</v>
      </c>
      <c r="B370" s="36"/>
      <c r="C370" s="80" t="s">
        <v>345</v>
      </c>
      <c r="D370" s="80" t="s">
        <v>303</v>
      </c>
      <c r="E370" s="64">
        <v>50</v>
      </c>
      <c r="F370" s="88">
        <v>18500</v>
      </c>
      <c r="G370" s="66">
        <f t="shared" si="17"/>
        <v>925000</v>
      </c>
      <c r="H370" s="9"/>
      <c r="I370" s="9"/>
      <c r="J370" s="54"/>
    </row>
    <row r="371" spans="1:10" s="12" customFormat="1" outlineLevel="1" x14ac:dyDescent="0.35">
      <c r="A371" s="150" t="s">
        <v>251</v>
      </c>
      <c r="B371" s="36"/>
      <c r="C371" s="80" t="s">
        <v>346</v>
      </c>
      <c r="D371" s="80" t="s">
        <v>303</v>
      </c>
      <c r="E371" s="64">
        <v>50</v>
      </c>
      <c r="F371" s="88">
        <v>8500</v>
      </c>
      <c r="G371" s="66">
        <f t="shared" si="17"/>
        <v>425000</v>
      </c>
      <c r="H371" s="9"/>
      <c r="I371" s="9"/>
      <c r="J371" s="54"/>
    </row>
    <row r="372" spans="1:10" s="12" customFormat="1" outlineLevel="1" x14ac:dyDescent="0.35">
      <c r="A372" s="150" t="s">
        <v>252</v>
      </c>
      <c r="B372" s="36"/>
      <c r="C372" s="80" t="s">
        <v>347</v>
      </c>
      <c r="D372" s="80" t="s">
        <v>303</v>
      </c>
      <c r="E372" s="64">
        <v>80</v>
      </c>
      <c r="F372" s="88">
        <v>2500</v>
      </c>
      <c r="G372" s="66">
        <f t="shared" si="17"/>
        <v>200000</v>
      </c>
      <c r="H372" s="9"/>
      <c r="I372" s="9"/>
      <c r="J372" s="54"/>
    </row>
    <row r="373" spans="1:10" s="12" customFormat="1" outlineLevel="1" x14ac:dyDescent="0.35">
      <c r="A373" s="150" t="s">
        <v>735</v>
      </c>
      <c r="B373" s="36"/>
      <c r="C373" s="80" t="s">
        <v>348</v>
      </c>
      <c r="D373" s="80" t="s">
        <v>303</v>
      </c>
      <c r="E373" s="64">
        <v>60</v>
      </c>
      <c r="F373" s="88">
        <v>2600</v>
      </c>
      <c r="G373" s="66">
        <f t="shared" si="17"/>
        <v>156000</v>
      </c>
      <c r="H373" s="9"/>
      <c r="I373" s="9"/>
      <c r="J373" s="54"/>
    </row>
    <row r="374" spans="1:10" s="12" customFormat="1" outlineLevel="1" x14ac:dyDescent="0.35">
      <c r="A374" s="150" t="s">
        <v>736</v>
      </c>
      <c r="B374" s="36"/>
      <c r="C374" s="80" t="s">
        <v>349</v>
      </c>
      <c r="D374" s="80" t="s">
        <v>303</v>
      </c>
      <c r="E374" s="64">
        <v>50</v>
      </c>
      <c r="F374" s="88">
        <v>3100</v>
      </c>
      <c r="G374" s="66">
        <f t="shared" si="17"/>
        <v>155000</v>
      </c>
      <c r="H374" s="9"/>
      <c r="I374" s="9"/>
      <c r="J374" s="54"/>
    </row>
    <row r="375" spans="1:10" s="12" customFormat="1" outlineLevel="1" x14ac:dyDescent="0.35">
      <c r="A375" s="150" t="s">
        <v>737</v>
      </c>
      <c r="B375" s="36"/>
      <c r="C375" s="80" t="s">
        <v>350</v>
      </c>
      <c r="D375" s="80" t="s">
        <v>303</v>
      </c>
      <c r="E375" s="64">
        <v>50</v>
      </c>
      <c r="F375" s="88">
        <v>2100</v>
      </c>
      <c r="G375" s="66">
        <f t="shared" si="17"/>
        <v>105000</v>
      </c>
      <c r="H375" s="9"/>
      <c r="I375" s="9"/>
      <c r="J375" s="54"/>
    </row>
    <row r="376" spans="1:10" s="12" customFormat="1" ht="37" x14ac:dyDescent="0.35">
      <c r="A376" s="30"/>
      <c r="B376" s="6"/>
      <c r="C376" s="33" t="s">
        <v>738</v>
      </c>
      <c r="D376" s="13"/>
      <c r="E376" s="34"/>
      <c r="F376" s="14"/>
      <c r="G376" s="72">
        <f>SUM(G363:G375)</f>
        <v>3140550</v>
      </c>
      <c r="H376" s="13"/>
      <c r="I376" s="13"/>
      <c r="J376" s="55"/>
    </row>
    <row r="377" spans="1:10" s="8" customFormat="1" ht="37" x14ac:dyDescent="0.35">
      <c r="A377" s="30" t="s">
        <v>196</v>
      </c>
      <c r="B377" s="6"/>
      <c r="C377" s="31" t="s">
        <v>197</v>
      </c>
      <c r="D377" s="6"/>
      <c r="E377" s="7"/>
      <c r="F377" s="7"/>
      <c r="G377" s="65"/>
      <c r="H377" s="6"/>
      <c r="I377" s="6"/>
      <c r="J377" s="53"/>
    </row>
    <row r="378" spans="1:10" s="12" customFormat="1" outlineLevel="1" x14ac:dyDescent="0.35">
      <c r="A378" s="32" t="s">
        <v>254</v>
      </c>
      <c r="B378" s="36"/>
      <c r="C378" s="76" t="s">
        <v>387</v>
      </c>
      <c r="D378" s="9" t="s">
        <v>13</v>
      </c>
      <c r="E378" s="151">
        <v>5</v>
      </c>
      <c r="F378" s="10">
        <v>5000</v>
      </c>
      <c r="G378" s="66">
        <f>E378*F378</f>
        <v>25000</v>
      </c>
      <c r="H378" s="94"/>
      <c r="I378" s="9"/>
      <c r="J378" s="54"/>
    </row>
    <row r="379" spans="1:10" s="12" customFormat="1" outlineLevel="1" x14ac:dyDescent="0.35">
      <c r="A379" s="32" t="s">
        <v>253</v>
      </c>
      <c r="B379" s="36"/>
      <c r="C379" s="76" t="s">
        <v>386</v>
      </c>
      <c r="D379" s="9" t="s">
        <v>13</v>
      </c>
      <c r="E379" s="151">
        <v>10</v>
      </c>
      <c r="F379" s="10">
        <v>2750</v>
      </c>
      <c r="G379" s="66">
        <f>E379*F379</f>
        <v>27500</v>
      </c>
      <c r="H379" s="9"/>
      <c r="I379" s="9"/>
      <c r="J379" s="54"/>
    </row>
    <row r="380" spans="1:10" s="12" customFormat="1" outlineLevel="1" x14ac:dyDescent="0.35">
      <c r="A380" s="32" t="s">
        <v>255</v>
      </c>
      <c r="B380" s="36"/>
      <c r="C380" s="76" t="s">
        <v>385</v>
      </c>
      <c r="D380" s="9" t="s">
        <v>13</v>
      </c>
      <c r="E380" s="151">
        <v>20</v>
      </c>
      <c r="F380" s="10">
        <v>1900</v>
      </c>
      <c r="G380" s="66">
        <f>E380*F380</f>
        <v>38000</v>
      </c>
      <c r="H380" s="9"/>
      <c r="I380" s="9"/>
      <c r="J380" s="54"/>
    </row>
    <row r="381" spans="1:10" s="12" customFormat="1" ht="29" outlineLevel="1" x14ac:dyDescent="0.35">
      <c r="A381" s="32" t="s">
        <v>300</v>
      </c>
      <c r="B381" s="36"/>
      <c r="C381" s="76" t="s">
        <v>376</v>
      </c>
      <c r="D381" s="9" t="s">
        <v>299</v>
      </c>
      <c r="E381" s="151">
        <v>700</v>
      </c>
      <c r="F381" s="10">
        <v>180</v>
      </c>
      <c r="G381" s="66">
        <f t="shared" ref="G381:G382" si="18">E381*F381</f>
        <v>126000</v>
      </c>
      <c r="H381" s="94"/>
      <c r="I381" s="9"/>
      <c r="J381" s="54"/>
    </row>
    <row r="382" spans="1:10" s="12" customFormat="1" ht="29" outlineLevel="1" x14ac:dyDescent="0.35">
      <c r="A382" s="32" t="s">
        <v>301</v>
      </c>
      <c r="B382" s="36"/>
      <c r="C382" s="76" t="s">
        <v>377</v>
      </c>
      <c r="D382" s="9" t="s">
        <v>21</v>
      </c>
      <c r="E382" s="151">
        <v>100</v>
      </c>
      <c r="F382" s="10">
        <v>320</v>
      </c>
      <c r="G382" s="66">
        <f t="shared" si="18"/>
        <v>32000</v>
      </c>
      <c r="H382" s="9"/>
      <c r="I382" s="9"/>
      <c r="J382" s="54"/>
    </row>
    <row r="383" spans="1:10" s="12" customFormat="1" ht="37" x14ac:dyDescent="0.35">
      <c r="A383" s="30"/>
      <c r="B383" s="6"/>
      <c r="C383" s="33" t="s">
        <v>198</v>
      </c>
      <c r="D383" s="13"/>
      <c r="E383" s="34"/>
      <c r="F383" s="14"/>
      <c r="G383" s="72">
        <f>SUM(G378:G382)</f>
        <v>248500</v>
      </c>
      <c r="H383" s="13"/>
      <c r="I383" s="13"/>
      <c r="J383" s="55"/>
    </row>
    <row r="384" spans="1:10" s="12" customFormat="1" ht="18.5" x14ac:dyDescent="0.35">
      <c r="A384" s="41"/>
      <c r="B384" s="42"/>
      <c r="C384" s="43" t="s">
        <v>134</v>
      </c>
      <c r="D384" s="20"/>
      <c r="E384" s="44"/>
      <c r="F384" s="21"/>
      <c r="G384" s="73">
        <f>SUM(G383,G376,G361,G350,G341,G334,G312,G287,G273,G238,G214,G172,G165,G155,G105,G72,G56,G30,G25)</f>
        <v>30770430</v>
      </c>
      <c r="H384" s="20"/>
      <c r="I384" s="20"/>
      <c r="J384" s="58"/>
    </row>
    <row r="385" spans="1:10" s="12" customFormat="1" ht="18.5" x14ac:dyDescent="0.35">
      <c r="A385" s="45"/>
      <c r="B385" s="46"/>
      <c r="C385" s="47" t="s">
        <v>742</v>
      </c>
      <c r="D385" s="22"/>
      <c r="E385" s="48"/>
      <c r="F385" s="23">
        <v>1.17</v>
      </c>
      <c r="G385" s="74">
        <f>G384*$F$385</f>
        <v>36001403.100000001</v>
      </c>
      <c r="H385" s="22"/>
      <c r="I385" s="22"/>
      <c r="J385" s="59"/>
    </row>
    <row r="386" spans="1:10" x14ac:dyDescent="0.35">
      <c r="G386" s="62"/>
    </row>
  </sheetData>
  <sheetProtection formatCells="0" formatColumns="0" formatRows="0"/>
  <autoFilter ref="A3:J385" xr:uid="{00000000-0009-0000-0000-000000000000}"/>
  <dataConsolidate topLabels="1">
    <dataRefs count="1">
      <dataRef ref="A7:XFD14" sheet="כתב כמויות"/>
    </dataRefs>
  </dataConsolidate>
  <mergeCells count="17">
    <mergeCell ref="B275:B286"/>
    <mergeCell ref="B8:B24"/>
    <mergeCell ref="B27:B29"/>
    <mergeCell ref="B32:B55"/>
    <mergeCell ref="B59:B71"/>
    <mergeCell ref="B157:B164"/>
    <mergeCell ref="B167:B171"/>
    <mergeCell ref="B212:B213"/>
    <mergeCell ref="B235:B236"/>
    <mergeCell ref="B241:B245"/>
    <mergeCell ref="B248:B264"/>
    <mergeCell ref="B266:B272"/>
    <mergeCell ref="B290:B311"/>
    <mergeCell ref="B316:B319"/>
    <mergeCell ref="B321:B333"/>
    <mergeCell ref="B336:B340"/>
    <mergeCell ref="B344:B349"/>
  </mergeCells>
  <pageMargins left="0.70866141732283472" right="0.70866141732283472" top="0.19685039370078741" bottom="0.19685039370078741" header="0.31496062992125984" footer="0.31496062992125984"/>
  <pageSetup scale="54" fitToHeight="20" orientation="landscape" r:id="rId1"/>
  <headerFooter>
    <oddHeader xml:space="preserve">&amp;Rעיריית חולון כתב כמויות מכרז מס' 18/2015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2"/>
  <sheetViews>
    <sheetView rightToLeft="1" tabSelected="1" topLeftCell="A153" zoomScale="80" zoomScaleNormal="80" workbookViewId="0">
      <selection activeCell="F9" sqref="F9"/>
    </sheetView>
  </sheetViews>
  <sheetFormatPr defaultColWidth="9" defaultRowHeight="14.5" outlineLevelRow="1" x14ac:dyDescent="0.35"/>
  <cols>
    <col min="1" max="1" width="7.7265625" style="164" bestFit="1" customWidth="1"/>
    <col min="2" max="2" width="5.453125" style="49" customWidth="1"/>
    <col min="3" max="3" width="52.453125" style="50" customWidth="1"/>
    <col min="4" max="4" width="7.453125" style="24" customWidth="1"/>
    <col min="5" max="5" width="9.90625" style="24" customWidth="1"/>
    <col min="6" max="6" width="15.08984375" style="25" bestFit="1" customWidth="1"/>
    <col min="7" max="7" width="20.90625" style="24" customWidth="1"/>
    <col min="8" max="8" width="14.453125" style="24" bestFit="1" customWidth="1"/>
    <col min="9" max="9" width="7.7265625" style="24" customWidth="1"/>
    <col min="10" max="10" width="26.36328125" style="24" bestFit="1" customWidth="1"/>
    <col min="11" max="11" width="10.08984375" style="19" bestFit="1" customWidth="1"/>
    <col min="12" max="16384" width="9" style="19"/>
  </cols>
  <sheetData>
    <row r="1" spans="1:11" x14ac:dyDescent="0.35">
      <c r="G1" s="61">
        <f>G161</f>
        <v>17854640</v>
      </c>
      <c r="K1" s="19">
        <v>17845</v>
      </c>
    </row>
    <row r="2" spans="1:11" ht="15" thickBot="1" x14ac:dyDescent="0.4"/>
    <row r="3" spans="1:11" s="3" customFormat="1" ht="43.5" x14ac:dyDescent="0.35">
      <c r="A3" s="165" t="s">
        <v>0</v>
      </c>
      <c r="B3" s="1" t="s">
        <v>1</v>
      </c>
      <c r="C3" s="1" t="s">
        <v>2</v>
      </c>
      <c r="D3" s="1" t="s">
        <v>3</v>
      </c>
      <c r="E3" s="26" t="s">
        <v>155</v>
      </c>
      <c r="F3" s="2" t="s">
        <v>4</v>
      </c>
      <c r="G3" s="26" t="s">
        <v>5</v>
      </c>
      <c r="H3" s="1" t="s">
        <v>6</v>
      </c>
      <c r="I3" s="1" t="s">
        <v>7</v>
      </c>
      <c r="J3" s="51" t="s">
        <v>8</v>
      </c>
    </row>
    <row r="4" spans="1:11" s="3" customFormat="1" ht="45.75" customHeight="1" x14ac:dyDescent="0.35">
      <c r="A4" s="166"/>
      <c r="B4" s="4"/>
      <c r="C4" s="28" t="s">
        <v>286</v>
      </c>
      <c r="D4" s="4"/>
      <c r="E4" s="29"/>
      <c r="F4" s="5"/>
      <c r="G4" s="29"/>
      <c r="H4" s="4"/>
      <c r="I4" s="4"/>
      <c r="J4" s="52"/>
    </row>
    <row r="5" spans="1:11" s="3" customFormat="1" ht="29" x14ac:dyDescent="0.35">
      <c r="A5" s="166"/>
      <c r="B5" s="4"/>
      <c r="C5" s="28" t="s">
        <v>9</v>
      </c>
      <c r="D5" s="4"/>
      <c r="E5" s="29"/>
      <c r="F5" s="5"/>
      <c r="G5" s="29"/>
      <c r="H5" s="4"/>
      <c r="I5" s="4"/>
      <c r="J5" s="52"/>
    </row>
    <row r="6" spans="1:11" s="3" customFormat="1" ht="29" x14ac:dyDescent="0.35">
      <c r="A6" s="166"/>
      <c r="B6" s="4"/>
      <c r="C6" s="28" t="s">
        <v>10</v>
      </c>
      <c r="D6" s="4"/>
      <c r="E6" s="29"/>
      <c r="F6" s="5"/>
      <c r="G6" s="29"/>
      <c r="H6" s="4"/>
      <c r="I6" s="4"/>
      <c r="J6" s="52"/>
    </row>
    <row r="7" spans="1:11" ht="18.5" outlineLevel="1" x14ac:dyDescent="0.35">
      <c r="A7" s="167" t="s">
        <v>11</v>
      </c>
      <c r="B7" s="6"/>
      <c r="C7" s="35" t="s">
        <v>743</v>
      </c>
      <c r="D7" s="6"/>
      <c r="E7" s="7"/>
      <c r="F7" s="7"/>
      <c r="G7" s="65"/>
      <c r="H7" s="6"/>
      <c r="I7" s="6"/>
      <c r="J7" s="53"/>
    </row>
    <row r="8" spans="1:11" ht="18.5" outlineLevel="1" x14ac:dyDescent="0.35">
      <c r="A8" s="37"/>
      <c r="B8" s="38"/>
      <c r="C8" s="39" t="s">
        <v>52</v>
      </c>
      <c r="D8" s="15"/>
      <c r="E8" s="40"/>
      <c r="F8" s="16"/>
      <c r="G8" s="68"/>
      <c r="H8" s="15"/>
      <c r="I8" s="15"/>
      <c r="J8" s="57"/>
    </row>
    <row r="9" spans="1:11" ht="93" outlineLevel="1" x14ac:dyDescent="0.35">
      <c r="A9" s="149" t="s">
        <v>513</v>
      </c>
      <c r="B9" s="174"/>
      <c r="C9" s="112" t="s">
        <v>161</v>
      </c>
      <c r="D9" s="113" t="s">
        <v>13</v>
      </c>
      <c r="E9" s="114">
        <v>2000</v>
      </c>
      <c r="F9" s="115">
        <v>420</v>
      </c>
      <c r="G9" s="116">
        <f>E9*F9</f>
        <v>840000</v>
      </c>
      <c r="H9" s="113"/>
      <c r="I9" s="113"/>
      <c r="J9" s="118" t="s">
        <v>136</v>
      </c>
    </row>
    <row r="10" spans="1:11" ht="93" outlineLevel="1" x14ac:dyDescent="0.35">
      <c r="A10" s="149" t="s">
        <v>514</v>
      </c>
      <c r="B10" s="175"/>
      <c r="C10" s="112" t="s">
        <v>162</v>
      </c>
      <c r="D10" s="113" t="s">
        <v>13</v>
      </c>
      <c r="E10" s="114">
        <v>1500</v>
      </c>
      <c r="F10" s="115">
        <v>550</v>
      </c>
      <c r="G10" s="116">
        <f>E10*F10</f>
        <v>825000</v>
      </c>
      <c r="H10" s="113"/>
      <c r="I10" s="113"/>
      <c r="J10" s="118" t="s">
        <v>136</v>
      </c>
    </row>
    <row r="11" spans="1:11" ht="108.5" outlineLevel="1" x14ac:dyDescent="0.35">
      <c r="A11" s="149" t="s">
        <v>515</v>
      </c>
      <c r="B11" s="175"/>
      <c r="C11" s="112" t="s">
        <v>163</v>
      </c>
      <c r="D11" s="113" t="s">
        <v>13</v>
      </c>
      <c r="E11" s="114">
        <v>350</v>
      </c>
      <c r="F11" s="115">
        <v>750</v>
      </c>
      <c r="G11" s="116">
        <f>E11*F11</f>
        <v>262500</v>
      </c>
      <c r="H11" s="113"/>
      <c r="I11" s="113"/>
      <c r="J11" s="118" t="s">
        <v>137</v>
      </c>
    </row>
    <row r="12" spans="1:11" ht="108.5" outlineLevel="1" x14ac:dyDescent="0.35">
      <c r="A12" s="149" t="s">
        <v>516</v>
      </c>
      <c r="B12" s="175"/>
      <c r="C12" s="112" t="s">
        <v>164</v>
      </c>
      <c r="D12" s="113" t="s">
        <v>13</v>
      </c>
      <c r="E12" s="114">
        <v>150</v>
      </c>
      <c r="F12" s="115">
        <v>900</v>
      </c>
      <c r="G12" s="116">
        <f>E12*F12</f>
        <v>135000</v>
      </c>
      <c r="H12" s="113"/>
      <c r="I12" s="113"/>
      <c r="J12" s="118" t="s">
        <v>137</v>
      </c>
    </row>
    <row r="13" spans="1:11" ht="58" outlineLevel="1" x14ac:dyDescent="0.35">
      <c r="A13" s="149" t="s">
        <v>517</v>
      </c>
      <c r="B13" s="176"/>
      <c r="C13" s="112" t="s">
        <v>56</v>
      </c>
      <c r="D13" s="113" t="s">
        <v>21</v>
      </c>
      <c r="E13" s="114">
        <v>2500</v>
      </c>
      <c r="F13" s="115">
        <v>30</v>
      </c>
      <c r="G13" s="116">
        <f>E13*F13</f>
        <v>75000</v>
      </c>
      <c r="H13" s="113"/>
      <c r="I13" s="113"/>
      <c r="J13" s="118" t="s">
        <v>137</v>
      </c>
    </row>
    <row r="14" spans="1:11" ht="18.5" outlineLevel="1" x14ac:dyDescent="0.35">
      <c r="A14" s="162"/>
      <c r="B14" s="38"/>
      <c r="C14" s="39" t="s">
        <v>57</v>
      </c>
      <c r="D14" s="15"/>
      <c r="E14" s="40"/>
      <c r="F14" s="16"/>
      <c r="G14" s="68"/>
      <c r="H14" s="15"/>
      <c r="I14" s="15"/>
      <c r="J14" s="57"/>
    </row>
    <row r="15" spans="1:11" ht="29" outlineLevel="1" x14ac:dyDescent="0.35">
      <c r="A15" s="168"/>
      <c r="B15" s="97"/>
      <c r="C15" s="96" t="s">
        <v>165</v>
      </c>
      <c r="D15" s="97"/>
      <c r="E15" s="98"/>
      <c r="F15" s="99"/>
      <c r="G15" s="98"/>
      <c r="H15" s="97"/>
      <c r="I15" s="97"/>
      <c r="J15" s="100"/>
    </row>
    <row r="16" spans="1:11" ht="29" outlineLevel="1" x14ac:dyDescent="0.35">
      <c r="A16" s="149" t="s">
        <v>518</v>
      </c>
      <c r="B16" s="174" t="s">
        <v>186</v>
      </c>
      <c r="C16" s="112" t="s">
        <v>287</v>
      </c>
      <c r="D16" s="113" t="s">
        <v>58</v>
      </c>
      <c r="E16" s="136">
        <v>650</v>
      </c>
      <c r="F16" s="137">
        <v>22</v>
      </c>
      <c r="G16" s="116">
        <f t="shared" ref="G16:G31" si="0">E16*F16</f>
        <v>14300</v>
      </c>
      <c r="H16" s="113"/>
      <c r="I16" s="113"/>
      <c r="J16" s="118"/>
    </row>
    <row r="17" spans="1:10" ht="29" outlineLevel="1" x14ac:dyDescent="0.35">
      <c r="A17" s="149" t="s">
        <v>519</v>
      </c>
      <c r="B17" s="175"/>
      <c r="C17" s="112" t="s">
        <v>288</v>
      </c>
      <c r="D17" s="113" t="s">
        <v>58</v>
      </c>
      <c r="E17" s="136">
        <v>350</v>
      </c>
      <c r="F17" s="137">
        <v>25</v>
      </c>
      <c r="G17" s="116">
        <f t="shared" si="0"/>
        <v>8750</v>
      </c>
      <c r="H17" s="113"/>
      <c r="I17" s="113"/>
      <c r="J17" s="118"/>
    </row>
    <row r="18" spans="1:10" ht="29" outlineLevel="1" x14ac:dyDescent="0.35">
      <c r="A18" s="149" t="s">
        <v>520</v>
      </c>
      <c r="B18" s="175"/>
      <c r="C18" s="112" t="s">
        <v>166</v>
      </c>
      <c r="D18" s="113" t="s">
        <v>58</v>
      </c>
      <c r="E18" s="136">
        <v>2500</v>
      </c>
      <c r="F18" s="137">
        <v>22</v>
      </c>
      <c r="G18" s="116">
        <f t="shared" si="0"/>
        <v>55000</v>
      </c>
      <c r="H18" s="113"/>
      <c r="I18" s="113"/>
      <c r="J18" s="118"/>
    </row>
    <row r="19" spans="1:10" ht="29" outlineLevel="1" x14ac:dyDescent="0.35">
      <c r="A19" s="149" t="s">
        <v>521</v>
      </c>
      <c r="B19" s="175"/>
      <c r="C19" s="112" t="s">
        <v>167</v>
      </c>
      <c r="D19" s="113" t="s">
        <v>58</v>
      </c>
      <c r="E19" s="136">
        <v>5000</v>
      </c>
      <c r="F19" s="137">
        <v>24</v>
      </c>
      <c r="G19" s="116">
        <f t="shared" si="0"/>
        <v>120000</v>
      </c>
      <c r="H19" s="113"/>
      <c r="I19" s="113"/>
      <c r="J19" s="118"/>
    </row>
    <row r="20" spans="1:10" ht="29" outlineLevel="1" x14ac:dyDescent="0.35">
      <c r="A20" s="149" t="s">
        <v>522</v>
      </c>
      <c r="B20" s="175"/>
      <c r="C20" s="112" t="s">
        <v>168</v>
      </c>
      <c r="D20" s="113" t="s">
        <v>58</v>
      </c>
      <c r="E20" s="136">
        <v>13000</v>
      </c>
      <c r="F20" s="137">
        <v>28</v>
      </c>
      <c r="G20" s="116">
        <f t="shared" si="0"/>
        <v>364000</v>
      </c>
      <c r="H20" s="113"/>
      <c r="I20" s="113"/>
      <c r="J20" s="118"/>
    </row>
    <row r="21" spans="1:10" ht="29" outlineLevel="1" x14ac:dyDescent="0.35">
      <c r="A21" s="149" t="s">
        <v>523</v>
      </c>
      <c r="B21" s="175"/>
      <c r="C21" s="112" t="s">
        <v>169</v>
      </c>
      <c r="D21" s="113" t="s">
        <v>58</v>
      </c>
      <c r="E21" s="136">
        <v>5000</v>
      </c>
      <c r="F21" s="137">
        <v>42</v>
      </c>
      <c r="G21" s="116">
        <f t="shared" si="0"/>
        <v>210000</v>
      </c>
      <c r="H21" s="113"/>
      <c r="I21" s="113"/>
      <c r="J21" s="118"/>
    </row>
    <row r="22" spans="1:10" ht="29" outlineLevel="1" x14ac:dyDescent="0.35">
      <c r="A22" s="149" t="s">
        <v>524</v>
      </c>
      <c r="B22" s="175"/>
      <c r="C22" s="112" t="s">
        <v>170</v>
      </c>
      <c r="D22" s="113" t="s">
        <v>58</v>
      </c>
      <c r="E22" s="136">
        <v>5000</v>
      </c>
      <c r="F22" s="137">
        <v>58</v>
      </c>
      <c r="G22" s="116">
        <f>E22*F22</f>
        <v>290000</v>
      </c>
      <c r="H22" s="113"/>
      <c r="I22" s="113"/>
      <c r="J22" s="118"/>
    </row>
    <row r="23" spans="1:10" outlineLevel="1" x14ac:dyDescent="0.35">
      <c r="A23" s="149" t="s">
        <v>525</v>
      </c>
      <c r="B23" s="175"/>
      <c r="C23" s="112" t="s">
        <v>171</v>
      </c>
      <c r="D23" s="113" t="s">
        <v>13</v>
      </c>
      <c r="E23" s="136">
        <v>25</v>
      </c>
      <c r="F23" s="115">
        <v>1400</v>
      </c>
      <c r="G23" s="116">
        <f t="shared" si="0"/>
        <v>35000</v>
      </c>
      <c r="H23" s="113"/>
      <c r="I23" s="113"/>
      <c r="J23" s="118"/>
    </row>
    <row r="24" spans="1:10" s="12" customFormat="1" x14ac:dyDescent="0.35">
      <c r="A24" s="149" t="s">
        <v>526</v>
      </c>
      <c r="B24" s="175"/>
      <c r="C24" s="112" t="s">
        <v>172</v>
      </c>
      <c r="D24" s="113" t="s">
        <v>13</v>
      </c>
      <c r="E24" s="136">
        <v>15</v>
      </c>
      <c r="F24" s="115">
        <v>2100</v>
      </c>
      <c r="G24" s="116">
        <f t="shared" ref="G24" si="1">E24*F24</f>
        <v>31500</v>
      </c>
      <c r="H24" s="113"/>
      <c r="I24" s="113"/>
      <c r="J24" s="118"/>
    </row>
    <row r="25" spans="1:10" s="12" customFormat="1" x14ac:dyDescent="0.35">
      <c r="A25" s="149" t="s">
        <v>527</v>
      </c>
      <c r="B25" s="175"/>
      <c r="C25" s="112" t="s">
        <v>59</v>
      </c>
      <c r="D25" s="113" t="s">
        <v>13</v>
      </c>
      <c r="E25" s="136">
        <v>5</v>
      </c>
      <c r="F25" s="115">
        <v>3200</v>
      </c>
      <c r="G25" s="116">
        <f t="shared" si="0"/>
        <v>16000</v>
      </c>
      <c r="H25" s="113"/>
      <c r="I25" s="113"/>
      <c r="J25" s="118"/>
    </row>
    <row r="26" spans="1:10" s="12" customFormat="1" ht="29" x14ac:dyDescent="0.35">
      <c r="A26" s="149" t="s">
        <v>528</v>
      </c>
      <c r="B26" s="175"/>
      <c r="C26" s="112" t="s">
        <v>294</v>
      </c>
      <c r="D26" s="113" t="s">
        <v>13</v>
      </c>
      <c r="E26" s="136">
        <v>80</v>
      </c>
      <c r="F26" s="115">
        <v>450</v>
      </c>
      <c r="G26" s="116">
        <f t="shared" si="0"/>
        <v>36000</v>
      </c>
      <c r="H26" s="113"/>
      <c r="I26" s="113"/>
      <c r="J26" s="118"/>
    </row>
    <row r="27" spans="1:10" s="108" customFormat="1" ht="29" outlineLevel="1" x14ac:dyDescent="0.35">
      <c r="A27" s="149" t="s">
        <v>529</v>
      </c>
      <c r="B27" s="175"/>
      <c r="C27" s="112" t="s">
        <v>293</v>
      </c>
      <c r="D27" s="113" t="s">
        <v>13</v>
      </c>
      <c r="E27" s="136">
        <v>30</v>
      </c>
      <c r="F27" s="115">
        <v>550</v>
      </c>
      <c r="G27" s="116">
        <f t="shared" si="0"/>
        <v>16500</v>
      </c>
      <c r="H27" s="113"/>
      <c r="I27" s="113"/>
      <c r="J27" s="118"/>
    </row>
    <row r="28" spans="1:10" s="156" customFormat="1" ht="29" outlineLevel="1" x14ac:dyDescent="0.35">
      <c r="A28" s="149" t="s">
        <v>753</v>
      </c>
      <c r="B28" s="175"/>
      <c r="C28" s="112" t="s">
        <v>292</v>
      </c>
      <c r="D28" s="113" t="s">
        <v>13</v>
      </c>
      <c r="E28" s="136">
        <v>20</v>
      </c>
      <c r="F28" s="115">
        <v>750</v>
      </c>
      <c r="G28" s="116">
        <f t="shared" si="0"/>
        <v>15000</v>
      </c>
      <c r="H28" s="113"/>
      <c r="I28" s="113"/>
      <c r="J28" s="118"/>
    </row>
    <row r="29" spans="1:10" s="156" customFormat="1" ht="29" outlineLevel="1" x14ac:dyDescent="0.35">
      <c r="A29" s="149" t="s">
        <v>754</v>
      </c>
      <c r="B29" s="175"/>
      <c r="C29" s="112" t="s">
        <v>291</v>
      </c>
      <c r="D29" s="113" t="s">
        <v>13</v>
      </c>
      <c r="E29" s="136">
        <v>4</v>
      </c>
      <c r="F29" s="115">
        <v>1200</v>
      </c>
      <c r="G29" s="116">
        <f t="shared" si="0"/>
        <v>4800</v>
      </c>
      <c r="H29" s="113"/>
      <c r="I29" s="113"/>
      <c r="J29" s="118"/>
    </row>
    <row r="30" spans="1:10" s="108" customFormat="1" outlineLevel="1" x14ac:dyDescent="0.35">
      <c r="A30" s="149" t="s">
        <v>755</v>
      </c>
      <c r="B30" s="175"/>
      <c r="C30" s="112" t="s">
        <v>289</v>
      </c>
      <c r="D30" s="113" t="s">
        <v>13</v>
      </c>
      <c r="E30" s="136">
        <v>4000</v>
      </c>
      <c r="F30" s="115">
        <v>85</v>
      </c>
      <c r="G30" s="116">
        <f t="shared" si="0"/>
        <v>340000</v>
      </c>
      <c r="H30" s="113"/>
      <c r="I30" s="113"/>
      <c r="J30" s="118"/>
    </row>
    <row r="31" spans="1:10" s="108" customFormat="1" outlineLevel="1" x14ac:dyDescent="0.35">
      <c r="A31" s="149" t="s">
        <v>756</v>
      </c>
      <c r="B31" s="175"/>
      <c r="C31" s="112" t="s">
        <v>290</v>
      </c>
      <c r="D31" s="113" t="s">
        <v>21</v>
      </c>
      <c r="E31" s="136">
        <v>450</v>
      </c>
      <c r="F31" s="115">
        <v>95</v>
      </c>
      <c r="G31" s="116">
        <f t="shared" si="0"/>
        <v>42750</v>
      </c>
      <c r="H31" s="113"/>
      <c r="I31" s="113"/>
      <c r="J31" s="118"/>
    </row>
    <row r="32" spans="1:10" s="108" customFormat="1" outlineLevel="1" x14ac:dyDescent="0.35">
      <c r="A32" s="149" t="s">
        <v>757</v>
      </c>
      <c r="B32" s="175"/>
      <c r="C32" s="112" t="s">
        <v>60</v>
      </c>
      <c r="D32" s="113" t="s">
        <v>58</v>
      </c>
      <c r="E32" s="136">
        <v>1</v>
      </c>
      <c r="F32" s="115">
        <v>10</v>
      </c>
      <c r="G32" s="138" t="s">
        <v>43</v>
      </c>
      <c r="H32" s="113"/>
      <c r="I32" s="113"/>
      <c r="J32" s="118"/>
    </row>
    <row r="33" spans="1:10" s="108" customFormat="1" ht="18.5" outlineLevel="1" x14ac:dyDescent="0.35">
      <c r="A33" s="163"/>
      <c r="B33" s="38"/>
      <c r="C33" s="39" t="s">
        <v>61</v>
      </c>
      <c r="D33" s="15"/>
      <c r="E33" s="40"/>
      <c r="F33" s="16"/>
      <c r="G33" s="68"/>
      <c r="H33" s="15"/>
      <c r="I33" s="15"/>
      <c r="J33" s="57"/>
    </row>
    <row r="34" spans="1:10" s="108" customFormat="1" ht="29" outlineLevel="1" x14ac:dyDescent="0.35">
      <c r="A34" s="149" t="s">
        <v>758</v>
      </c>
      <c r="B34" s="182"/>
      <c r="C34" s="112" t="s">
        <v>173</v>
      </c>
      <c r="D34" s="113" t="s">
        <v>58</v>
      </c>
      <c r="E34" s="114">
        <v>850</v>
      </c>
      <c r="F34" s="115">
        <v>11</v>
      </c>
      <c r="G34" s="116">
        <f t="shared" ref="G34:G35" si="2">E34*F34</f>
        <v>9350</v>
      </c>
      <c r="H34" s="113"/>
      <c r="I34" s="113"/>
      <c r="J34" s="118"/>
    </row>
    <row r="35" spans="1:10" s="108" customFormat="1" ht="29" outlineLevel="1" x14ac:dyDescent="0.35">
      <c r="A35" s="149" t="s">
        <v>759</v>
      </c>
      <c r="B35" s="183"/>
      <c r="C35" s="112" t="s">
        <v>274</v>
      </c>
      <c r="D35" s="113" t="s">
        <v>58</v>
      </c>
      <c r="E35" s="114">
        <v>850</v>
      </c>
      <c r="F35" s="115">
        <v>15</v>
      </c>
      <c r="G35" s="116">
        <f t="shared" si="2"/>
        <v>12750</v>
      </c>
      <c r="H35" s="113"/>
      <c r="I35" s="113"/>
      <c r="J35" s="118"/>
    </row>
    <row r="36" spans="1:10" s="108" customFormat="1" ht="29" outlineLevel="1" x14ac:dyDescent="0.35">
      <c r="A36" s="149" t="s">
        <v>760</v>
      </c>
      <c r="B36" s="183"/>
      <c r="C36" s="112" t="s">
        <v>272</v>
      </c>
      <c r="D36" s="113" t="s">
        <v>21</v>
      </c>
      <c r="E36" s="114">
        <v>50</v>
      </c>
      <c r="F36" s="115">
        <v>300</v>
      </c>
      <c r="G36" s="116">
        <f t="shared" ref="G36:G40" si="3">E36*F36</f>
        <v>15000</v>
      </c>
      <c r="H36" s="113"/>
      <c r="I36" s="113"/>
      <c r="J36" s="118" t="s">
        <v>273</v>
      </c>
    </row>
    <row r="37" spans="1:10" s="108" customFormat="1" ht="29" outlineLevel="1" x14ac:dyDescent="0.35">
      <c r="A37" s="149" t="s">
        <v>761</v>
      </c>
      <c r="B37" s="183"/>
      <c r="C37" s="112" t="s">
        <v>150</v>
      </c>
      <c r="D37" s="113" t="s">
        <v>13</v>
      </c>
      <c r="E37" s="136">
        <v>3</v>
      </c>
      <c r="F37" s="115">
        <v>650</v>
      </c>
      <c r="G37" s="116">
        <f t="shared" si="3"/>
        <v>1950</v>
      </c>
      <c r="H37" s="113"/>
      <c r="I37" s="113"/>
      <c r="J37" s="118"/>
    </row>
    <row r="38" spans="1:10" s="108" customFormat="1" ht="29" outlineLevel="1" x14ac:dyDescent="0.35">
      <c r="A38" s="149" t="s">
        <v>762</v>
      </c>
      <c r="B38" s="183"/>
      <c r="C38" s="112" t="s">
        <v>152</v>
      </c>
      <c r="D38" s="113" t="s">
        <v>13</v>
      </c>
      <c r="E38" s="136">
        <v>3</v>
      </c>
      <c r="F38" s="115">
        <v>950</v>
      </c>
      <c r="G38" s="116">
        <f t="shared" ref="G38" si="4">E38*F38</f>
        <v>2850</v>
      </c>
      <c r="H38" s="113"/>
      <c r="I38" s="113"/>
      <c r="J38" s="118"/>
    </row>
    <row r="39" spans="1:10" s="108" customFormat="1" ht="46.5" customHeight="1" outlineLevel="1" x14ac:dyDescent="0.35">
      <c r="A39" s="149" t="s">
        <v>763</v>
      </c>
      <c r="B39" s="183"/>
      <c r="C39" s="112" t="s">
        <v>151</v>
      </c>
      <c r="D39" s="113" t="s">
        <v>13</v>
      </c>
      <c r="E39" s="136">
        <v>5</v>
      </c>
      <c r="F39" s="115">
        <v>1200</v>
      </c>
      <c r="G39" s="116">
        <f t="shared" si="3"/>
        <v>6000</v>
      </c>
      <c r="H39" s="113"/>
      <c r="I39" s="113"/>
      <c r="J39" s="118"/>
    </row>
    <row r="40" spans="1:10" s="12" customFormat="1" ht="29" x14ac:dyDescent="0.35">
      <c r="A40" s="149" t="s">
        <v>764</v>
      </c>
      <c r="B40" s="184"/>
      <c r="C40" s="112" t="s">
        <v>153</v>
      </c>
      <c r="D40" s="113" t="s">
        <v>13</v>
      </c>
      <c r="E40" s="114">
        <v>4</v>
      </c>
      <c r="F40" s="115">
        <v>1500</v>
      </c>
      <c r="G40" s="116">
        <f t="shared" si="3"/>
        <v>6000</v>
      </c>
      <c r="H40" s="113"/>
      <c r="I40" s="113"/>
      <c r="J40" s="118"/>
    </row>
    <row r="41" spans="1:10" s="12" customFormat="1" ht="18.5" x14ac:dyDescent="0.35">
      <c r="A41" s="167"/>
      <c r="B41" s="6"/>
      <c r="C41" s="33" t="s">
        <v>752</v>
      </c>
      <c r="D41" s="13"/>
      <c r="E41" s="34"/>
      <c r="F41" s="14"/>
      <c r="G41" s="67">
        <f>SUM(G9:G40)</f>
        <v>3791000</v>
      </c>
      <c r="H41" s="13"/>
      <c r="I41" s="13"/>
      <c r="J41" s="55"/>
    </row>
    <row r="42" spans="1:10" ht="37" outlineLevel="1" x14ac:dyDescent="0.35">
      <c r="A42" s="167" t="s">
        <v>765</v>
      </c>
      <c r="B42" s="6"/>
      <c r="C42" s="31" t="s">
        <v>766</v>
      </c>
      <c r="D42" s="6"/>
      <c r="E42" s="7"/>
      <c r="F42" s="7"/>
      <c r="G42" s="65"/>
      <c r="H42" s="6"/>
      <c r="I42" s="6"/>
      <c r="J42" s="53"/>
    </row>
    <row r="43" spans="1:10" outlineLevel="1" x14ac:dyDescent="0.35">
      <c r="A43" s="149" t="s">
        <v>530</v>
      </c>
      <c r="B43" s="174"/>
      <c r="C43" s="112" t="s">
        <v>191</v>
      </c>
      <c r="D43" s="113" t="s">
        <v>13</v>
      </c>
      <c r="E43" s="114">
        <v>20</v>
      </c>
      <c r="F43" s="115">
        <v>6800</v>
      </c>
      <c r="G43" s="116">
        <f t="shared" ref="G43:G52" si="5">E43*F43</f>
        <v>136000</v>
      </c>
      <c r="H43" s="113"/>
      <c r="I43" s="113"/>
      <c r="J43" s="118"/>
    </row>
    <row r="44" spans="1:10" ht="46.5" outlineLevel="1" x14ac:dyDescent="0.35">
      <c r="A44" s="149" t="s">
        <v>531</v>
      </c>
      <c r="B44" s="175"/>
      <c r="C44" s="139" t="s">
        <v>275</v>
      </c>
      <c r="D44" s="113" t="s">
        <v>13</v>
      </c>
      <c r="E44" s="114">
        <v>70</v>
      </c>
      <c r="F44" s="115">
        <v>1500</v>
      </c>
      <c r="G44" s="116">
        <f t="shared" si="5"/>
        <v>105000</v>
      </c>
      <c r="H44" s="113"/>
      <c r="I44" s="113"/>
      <c r="J44" s="118"/>
    </row>
    <row r="45" spans="1:10" ht="87" outlineLevel="1" x14ac:dyDescent="0.35">
      <c r="A45" s="149" t="s">
        <v>532</v>
      </c>
      <c r="B45" s="175"/>
      <c r="C45" s="112" t="s">
        <v>63</v>
      </c>
      <c r="D45" s="113" t="s">
        <v>13</v>
      </c>
      <c r="E45" s="114">
        <v>15</v>
      </c>
      <c r="F45" s="115">
        <v>8500</v>
      </c>
      <c r="G45" s="116">
        <f t="shared" si="5"/>
        <v>127500</v>
      </c>
      <c r="H45" s="113"/>
      <c r="I45" s="113"/>
      <c r="J45" s="118"/>
    </row>
    <row r="46" spans="1:10" ht="43.5" outlineLevel="1" x14ac:dyDescent="0.35">
      <c r="A46" s="149" t="s">
        <v>744</v>
      </c>
      <c r="B46" s="175"/>
      <c r="C46" s="112" t="s">
        <v>192</v>
      </c>
      <c r="D46" s="113" t="s">
        <v>13</v>
      </c>
      <c r="E46" s="114">
        <v>90</v>
      </c>
      <c r="F46" s="115">
        <v>150</v>
      </c>
      <c r="G46" s="116">
        <f t="shared" si="5"/>
        <v>13500</v>
      </c>
      <c r="H46" s="113"/>
      <c r="I46" s="113"/>
      <c r="J46" s="118"/>
    </row>
    <row r="47" spans="1:10" outlineLevel="1" x14ac:dyDescent="0.35">
      <c r="A47" s="149" t="s">
        <v>745</v>
      </c>
      <c r="B47" s="175"/>
      <c r="C47" s="112" t="s">
        <v>174</v>
      </c>
      <c r="D47" s="113" t="s">
        <v>58</v>
      </c>
      <c r="E47" s="114">
        <v>250</v>
      </c>
      <c r="F47" s="115">
        <v>12</v>
      </c>
      <c r="G47" s="116">
        <f t="shared" si="5"/>
        <v>3000</v>
      </c>
      <c r="H47" s="113"/>
      <c r="I47" s="113"/>
      <c r="J47" s="118"/>
    </row>
    <row r="48" spans="1:10" outlineLevel="1" x14ac:dyDescent="0.35">
      <c r="A48" s="149" t="s">
        <v>746</v>
      </c>
      <c r="B48" s="175"/>
      <c r="C48" s="112" t="s">
        <v>66</v>
      </c>
      <c r="D48" s="113" t="s">
        <v>21</v>
      </c>
      <c r="E48" s="114">
        <v>50</v>
      </c>
      <c r="F48" s="115">
        <v>60</v>
      </c>
      <c r="G48" s="116">
        <f t="shared" si="5"/>
        <v>3000</v>
      </c>
      <c r="H48" s="113"/>
      <c r="I48" s="113"/>
      <c r="J48" s="118"/>
    </row>
    <row r="49" spans="1:10" ht="29" outlineLevel="1" x14ac:dyDescent="0.35">
      <c r="A49" s="149" t="s">
        <v>747</v>
      </c>
      <c r="B49" s="175"/>
      <c r="C49" s="112" t="s">
        <v>67</v>
      </c>
      <c r="D49" s="113" t="s">
        <v>21</v>
      </c>
      <c r="E49" s="114">
        <v>40</v>
      </c>
      <c r="F49" s="115">
        <v>250</v>
      </c>
      <c r="G49" s="116">
        <f t="shared" si="5"/>
        <v>10000</v>
      </c>
      <c r="H49" s="113"/>
      <c r="I49" s="113"/>
      <c r="J49" s="118"/>
    </row>
    <row r="50" spans="1:10" ht="29" outlineLevel="1" x14ac:dyDescent="0.35">
      <c r="A50" s="149" t="s">
        <v>748</v>
      </c>
      <c r="B50" s="175"/>
      <c r="C50" s="112" t="s">
        <v>68</v>
      </c>
      <c r="D50" s="113" t="s">
        <v>21</v>
      </c>
      <c r="E50" s="114">
        <v>70</v>
      </c>
      <c r="F50" s="115">
        <v>150</v>
      </c>
      <c r="G50" s="116">
        <f t="shared" si="5"/>
        <v>10500</v>
      </c>
      <c r="H50" s="113"/>
      <c r="I50" s="113"/>
      <c r="J50" s="118"/>
    </row>
    <row r="51" spans="1:10" ht="29" outlineLevel="1" x14ac:dyDescent="0.35">
      <c r="A51" s="149" t="s">
        <v>749</v>
      </c>
      <c r="B51" s="175"/>
      <c r="C51" s="140" t="s">
        <v>69</v>
      </c>
      <c r="D51" s="113" t="s">
        <v>21</v>
      </c>
      <c r="E51" s="114">
        <v>10</v>
      </c>
      <c r="F51" s="115">
        <v>2200</v>
      </c>
      <c r="G51" s="116">
        <f t="shared" si="5"/>
        <v>22000</v>
      </c>
      <c r="H51" s="113"/>
      <c r="I51" s="113"/>
      <c r="J51" s="118"/>
    </row>
    <row r="52" spans="1:10" ht="29" outlineLevel="1" x14ac:dyDescent="0.35">
      <c r="A52" s="149" t="s">
        <v>750</v>
      </c>
      <c r="B52" s="176"/>
      <c r="C52" s="140" t="s">
        <v>70</v>
      </c>
      <c r="D52" s="113" t="s">
        <v>21</v>
      </c>
      <c r="E52" s="114">
        <v>10</v>
      </c>
      <c r="F52" s="115">
        <v>3500</v>
      </c>
      <c r="G52" s="116">
        <f t="shared" si="5"/>
        <v>35000</v>
      </c>
      <c r="H52" s="113"/>
      <c r="I52" s="113"/>
      <c r="J52" s="118"/>
    </row>
    <row r="53" spans="1:10" ht="18.5" outlineLevel="1" x14ac:dyDescent="0.35">
      <c r="A53" s="167"/>
      <c r="B53" s="6"/>
      <c r="C53" s="33" t="s">
        <v>767</v>
      </c>
      <c r="D53" s="13"/>
      <c r="E53" s="34"/>
      <c r="F53" s="14"/>
      <c r="G53" s="67">
        <f>SUM(G43:G52)</f>
        <v>465500</v>
      </c>
      <c r="H53" s="13"/>
      <c r="I53" s="13"/>
      <c r="J53" s="55"/>
    </row>
    <row r="54" spans="1:10" ht="37" outlineLevel="1" x14ac:dyDescent="0.35">
      <c r="A54" s="167" t="s">
        <v>768</v>
      </c>
      <c r="B54" s="6"/>
      <c r="C54" s="31" t="s">
        <v>769</v>
      </c>
      <c r="D54" s="6"/>
      <c r="E54" s="7"/>
      <c r="F54" s="7"/>
      <c r="G54" s="65"/>
      <c r="H54" s="6"/>
      <c r="I54" s="6"/>
      <c r="J54" s="53"/>
    </row>
    <row r="55" spans="1:10" ht="43.5" outlineLevel="1" x14ac:dyDescent="0.35">
      <c r="A55" s="168"/>
      <c r="B55" s="97"/>
      <c r="C55" s="96" t="s">
        <v>72</v>
      </c>
      <c r="D55" s="97"/>
      <c r="E55" s="98"/>
      <c r="F55" s="99"/>
      <c r="G55" s="98"/>
      <c r="H55" s="97"/>
      <c r="I55" s="97"/>
      <c r="J55" s="100"/>
    </row>
    <row r="56" spans="1:10" ht="43.5" outlineLevel="1" x14ac:dyDescent="0.35">
      <c r="A56" s="149" t="s">
        <v>751</v>
      </c>
      <c r="B56" s="174"/>
      <c r="C56" s="112" t="s">
        <v>139</v>
      </c>
      <c r="D56" s="113" t="s">
        <v>58</v>
      </c>
      <c r="E56" s="136">
        <v>250</v>
      </c>
      <c r="F56" s="115">
        <v>20</v>
      </c>
      <c r="G56" s="116">
        <f t="shared" ref="G56:G77" si="6">E56*F56</f>
        <v>5000</v>
      </c>
      <c r="H56" s="113"/>
      <c r="I56" s="113"/>
      <c r="J56" s="118"/>
    </row>
    <row r="57" spans="1:10" ht="29" outlineLevel="1" x14ac:dyDescent="0.35">
      <c r="A57" s="149" t="s">
        <v>22</v>
      </c>
      <c r="B57" s="175"/>
      <c r="C57" s="112" t="s">
        <v>140</v>
      </c>
      <c r="D57" s="113" t="s">
        <v>58</v>
      </c>
      <c r="E57" s="136">
        <v>850</v>
      </c>
      <c r="F57" s="115">
        <v>12</v>
      </c>
      <c r="G57" s="116">
        <f t="shared" si="6"/>
        <v>10200</v>
      </c>
      <c r="H57" s="113"/>
      <c r="I57" s="113"/>
      <c r="J57" s="118"/>
    </row>
    <row r="58" spans="1:10" ht="29" outlineLevel="1" x14ac:dyDescent="0.35">
      <c r="A58" s="149" t="s">
        <v>23</v>
      </c>
      <c r="B58" s="175"/>
      <c r="C58" s="112" t="s">
        <v>276</v>
      </c>
      <c r="D58" s="113" t="s">
        <v>58</v>
      </c>
      <c r="E58" s="136">
        <v>850</v>
      </c>
      <c r="F58" s="115">
        <v>15</v>
      </c>
      <c r="G58" s="116">
        <f t="shared" si="6"/>
        <v>12750</v>
      </c>
      <c r="H58" s="113"/>
      <c r="I58" s="113"/>
      <c r="J58" s="118"/>
    </row>
    <row r="59" spans="1:10" ht="29" outlineLevel="1" x14ac:dyDescent="0.35">
      <c r="A59" s="149" t="s">
        <v>24</v>
      </c>
      <c r="B59" s="175"/>
      <c r="C59" s="112" t="s">
        <v>141</v>
      </c>
      <c r="D59" s="113" t="s">
        <v>58</v>
      </c>
      <c r="E59" s="136">
        <v>850</v>
      </c>
      <c r="F59" s="115">
        <v>18</v>
      </c>
      <c r="G59" s="116">
        <f t="shared" si="6"/>
        <v>15300</v>
      </c>
      <c r="H59" s="113"/>
      <c r="I59" s="113"/>
      <c r="J59" s="118"/>
    </row>
    <row r="60" spans="1:10" ht="29" outlineLevel="1" x14ac:dyDescent="0.35">
      <c r="A60" s="149" t="s">
        <v>25</v>
      </c>
      <c r="B60" s="175"/>
      <c r="C60" s="112" t="s">
        <v>142</v>
      </c>
      <c r="D60" s="113" t="s">
        <v>58</v>
      </c>
      <c r="E60" s="136">
        <v>300</v>
      </c>
      <c r="F60" s="115">
        <v>25</v>
      </c>
      <c r="G60" s="116">
        <f t="shared" si="6"/>
        <v>7500</v>
      </c>
      <c r="H60" s="113"/>
      <c r="I60" s="113"/>
      <c r="J60" s="118"/>
    </row>
    <row r="61" spans="1:10" ht="29" outlineLevel="1" x14ac:dyDescent="0.35">
      <c r="A61" s="149" t="s">
        <v>26</v>
      </c>
      <c r="B61" s="175"/>
      <c r="C61" s="112" t="s">
        <v>143</v>
      </c>
      <c r="D61" s="113" t="s">
        <v>58</v>
      </c>
      <c r="E61" s="136">
        <v>150</v>
      </c>
      <c r="F61" s="115">
        <v>42</v>
      </c>
      <c r="G61" s="116">
        <f t="shared" si="6"/>
        <v>6300</v>
      </c>
      <c r="H61" s="113"/>
      <c r="I61" s="113"/>
      <c r="J61" s="118"/>
    </row>
    <row r="62" spans="1:10" ht="58" outlineLevel="1" x14ac:dyDescent="0.35">
      <c r="A62" s="149" t="s">
        <v>27</v>
      </c>
      <c r="B62" s="175"/>
      <c r="C62" s="112" t="s">
        <v>144</v>
      </c>
      <c r="D62" s="113" t="s">
        <v>58</v>
      </c>
      <c r="E62" s="136">
        <v>5000</v>
      </c>
      <c r="F62" s="115">
        <v>35</v>
      </c>
      <c r="G62" s="116">
        <f t="shared" si="6"/>
        <v>175000</v>
      </c>
      <c r="H62" s="113"/>
      <c r="I62" s="113"/>
      <c r="J62" s="118"/>
    </row>
    <row r="63" spans="1:10" ht="44.5" outlineLevel="1" x14ac:dyDescent="0.35">
      <c r="A63" s="149" t="s">
        <v>28</v>
      </c>
      <c r="B63" s="175"/>
      <c r="C63" s="112" t="s">
        <v>256</v>
      </c>
      <c r="D63" s="113" t="s">
        <v>58</v>
      </c>
      <c r="E63" s="136">
        <v>1000</v>
      </c>
      <c r="F63" s="115">
        <v>30</v>
      </c>
      <c r="G63" s="116">
        <f t="shared" si="6"/>
        <v>30000</v>
      </c>
      <c r="H63" s="113"/>
      <c r="I63" s="113"/>
      <c r="J63" s="118"/>
    </row>
    <row r="64" spans="1:10" ht="43.5" outlineLevel="1" x14ac:dyDescent="0.35">
      <c r="A64" s="149" t="s">
        <v>29</v>
      </c>
      <c r="B64" s="175"/>
      <c r="C64" s="112" t="s">
        <v>145</v>
      </c>
      <c r="D64" s="113" t="s">
        <v>58</v>
      </c>
      <c r="E64" s="136">
        <v>2000</v>
      </c>
      <c r="F64" s="115">
        <v>55</v>
      </c>
      <c r="G64" s="116">
        <f t="shared" si="6"/>
        <v>110000</v>
      </c>
      <c r="H64" s="113"/>
      <c r="I64" s="113"/>
      <c r="J64" s="118"/>
    </row>
    <row r="65" spans="1:10" ht="43.5" outlineLevel="1" x14ac:dyDescent="0.35">
      <c r="A65" s="149" t="s">
        <v>30</v>
      </c>
      <c r="B65" s="175"/>
      <c r="C65" s="112" t="s">
        <v>146</v>
      </c>
      <c r="D65" s="113" t="s">
        <v>58</v>
      </c>
      <c r="E65" s="136">
        <v>100</v>
      </c>
      <c r="F65" s="115">
        <v>120</v>
      </c>
      <c r="G65" s="116">
        <f t="shared" si="6"/>
        <v>12000</v>
      </c>
      <c r="H65" s="113"/>
      <c r="I65" s="113"/>
      <c r="J65" s="118"/>
    </row>
    <row r="66" spans="1:10" ht="43.5" outlineLevel="1" x14ac:dyDescent="0.35">
      <c r="A66" s="149" t="s">
        <v>31</v>
      </c>
      <c r="B66" s="175"/>
      <c r="C66" s="112" t="s">
        <v>75</v>
      </c>
      <c r="D66" s="113" t="s">
        <v>58</v>
      </c>
      <c r="E66" s="136">
        <v>100</v>
      </c>
      <c r="F66" s="115">
        <v>150</v>
      </c>
      <c r="G66" s="116">
        <f t="shared" si="6"/>
        <v>15000</v>
      </c>
      <c r="H66" s="113"/>
      <c r="I66" s="113"/>
      <c r="J66" s="118"/>
    </row>
    <row r="67" spans="1:10" ht="43.5" outlineLevel="1" x14ac:dyDescent="0.35">
      <c r="A67" s="149" t="s">
        <v>32</v>
      </c>
      <c r="B67" s="175"/>
      <c r="C67" s="112" t="s">
        <v>76</v>
      </c>
      <c r="D67" s="113" t="s">
        <v>58</v>
      </c>
      <c r="E67" s="136">
        <v>50</v>
      </c>
      <c r="F67" s="115">
        <v>250</v>
      </c>
      <c r="G67" s="116">
        <f t="shared" si="6"/>
        <v>12500</v>
      </c>
      <c r="H67" s="113"/>
      <c r="I67" s="113"/>
      <c r="J67" s="118"/>
    </row>
    <row r="68" spans="1:10" ht="30" outlineLevel="1" x14ac:dyDescent="0.35">
      <c r="A68" s="149" t="s">
        <v>533</v>
      </c>
      <c r="B68" s="175"/>
      <c r="C68" s="112" t="s">
        <v>257</v>
      </c>
      <c r="D68" s="113" t="s">
        <v>58</v>
      </c>
      <c r="E68" s="136">
        <v>1200</v>
      </c>
      <c r="F68" s="115">
        <v>15</v>
      </c>
      <c r="G68" s="116">
        <f t="shared" si="6"/>
        <v>18000</v>
      </c>
      <c r="H68" s="113"/>
      <c r="I68" s="113"/>
      <c r="J68" s="118"/>
    </row>
    <row r="69" spans="1:10" ht="30" outlineLevel="1" x14ac:dyDescent="0.35">
      <c r="A69" s="149" t="s">
        <v>534</v>
      </c>
      <c r="B69" s="175"/>
      <c r="C69" s="112" t="s">
        <v>258</v>
      </c>
      <c r="D69" s="113" t="s">
        <v>58</v>
      </c>
      <c r="E69" s="136">
        <v>500</v>
      </c>
      <c r="F69" s="115">
        <v>25</v>
      </c>
      <c r="G69" s="116">
        <f t="shared" si="6"/>
        <v>12500</v>
      </c>
      <c r="H69" s="113"/>
      <c r="I69" s="113"/>
      <c r="J69" s="118"/>
    </row>
    <row r="70" spans="1:10" ht="30" outlineLevel="1" x14ac:dyDescent="0.35">
      <c r="A70" s="149" t="s">
        <v>535</v>
      </c>
      <c r="B70" s="175"/>
      <c r="C70" s="112" t="s">
        <v>259</v>
      </c>
      <c r="D70" s="113" t="s">
        <v>58</v>
      </c>
      <c r="E70" s="136">
        <v>300</v>
      </c>
      <c r="F70" s="115">
        <v>35</v>
      </c>
      <c r="G70" s="116">
        <f t="shared" si="6"/>
        <v>10500</v>
      </c>
      <c r="H70" s="113"/>
      <c r="I70" s="113"/>
      <c r="J70" s="118"/>
    </row>
    <row r="71" spans="1:10" s="12" customFormat="1" ht="30" x14ac:dyDescent="0.35">
      <c r="A71" s="149" t="s">
        <v>536</v>
      </c>
      <c r="B71" s="175"/>
      <c r="C71" s="112" t="s">
        <v>260</v>
      </c>
      <c r="D71" s="113" t="s">
        <v>58</v>
      </c>
      <c r="E71" s="136">
        <v>250</v>
      </c>
      <c r="F71" s="115">
        <v>45</v>
      </c>
      <c r="G71" s="116">
        <f t="shared" si="6"/>
        <v>11250</v>
      </c>
      <c r="H71" s="113"/>
      <c r="I71" s="113"/>
      <c r="J71" s="118"/>
    </row>
    <row r="72" spans="1:10" s="12" customFormat="1" ht="30" x14ac:dyDescent="0.35">
      <c r="A72" s="149" t="s">
        <v>537</v>
      </c>
      <c r="B72" s="175"/>
      <c r="C72" s="112" t="s">
        <v>261</v>
      </c>
      <c r="D72" s="113" t="s">
        <v>58</v>
      </c>
      <c r="E72" s="136">
        <v>100</v>
      </c>
      <c r="F72" s="115">
        <v>150</v>
      </c>
      <c r="G72" s="116">
        <f t="shared" si="6"/>
        <v>15000</v>
      </c>
      <c r="H72" s="113"/>
      <c r="I72" s="113"/>
      <c r="J72" s="118"/>
    </row>
    <row r="73" spans="1:10" outlineLevel="1" x14ac:dyDescent="0.35">
      <c r="A73" s="149" t="s">
        <v>538</v>
      </c>
      <c r="B73" s="175"/>
      <c r="C73" s="112" t="s">
        <v>147</v>
      </c>
      <c r="D73" s="113" t="s">
        <v>58</v>
      </c>
      <c r="E73" s="136">
        <v>20</v>
      </c>
      <c r="F73" s="115">
        <v>32</v>
      </c>
      <c r="G73" s="116">
        <f t="shared" si="6"/>
        <v>640</v>
      </c>
      <c r="H73" s="113"/>
      <c r="I73" s="113"/>
      <c r="J73" s="118"/>
    </row>
    <row r="74" spans="1:10" outlineLevel="1" x14ac:dyDescent="0.35">
      <c r="A74" s="149" t="s">
        <v>539</v>
      </c>
      <c r="B74" s="175"/>
      <c r="C74" s="112" t="s">
        <v>77</v>
      </c>
      <c r="D74" s="113" t="s">
        <v>13</v>
      </c>
      <c r="E74" s="136">
        <v>15</v>
      </c>
      <c r="F74" s="115">
        <v>450</v>
      </c>
      <c r="G74" s="116">
        <f t="shared" si="6"/>
        <v>6750</v>
      </c>
      <c r="H74" s="113"/>
      <c r="I74" s="113"/>
      <c r="J74" s="118"/>
    </row>
    <row r="75" spans="1:10" outlineLevel="1" x14ac:dyDescent="0.35">
      <c r="A75" s="149" t="s">
        <v>540</v>
      </c>
      <c r="B75" s="175"/>
      <c r="C75" s="112" t="s">
        <v>78</v>
      </c>
      <c r="D75" s="113" t="s">
        <v>21</v>
      </c>
      <c r="E75" s="136">
        <v>80</v>
      </c>
      <c r="F75" s="115">
        <v>150</v>
      </c>
      <c r="G75" s="116">
        <f t="shared" si="6"/>
        <v>12000</v>
      </c>
      <c r="H75" s="113"/>
      <c r="I75" s="113"/>
      <c r="J75" s="118"/>
    </row>
    <row r="76" spans="1:10" outlineLevel="1" x14ac:dyDescent="0.35">
      <c r="A76" s="149" t="s">
        <v>541</v>
      </c>
      <c r="B76" s="175"/>
      <c r="C76" s="112" t="s">
        <v>79</v>
      </c>
      <c r="D76" s="113" t="s">
        <v>21</v>
      </c>
      <c r="E76" s="136">
        <v>20</v>
      </c>
      <c r="F76" s="115">
        <v>250</v>
      </c>
      <c r="G76" s="116">
        <f t="shared" si="6"/>
        <v>5000</v>
      </c>
      <c r="H76" s="113"/>
      <c r="I76" s="113"/>
      <c r="J76" s="118"/>
    </row>
    <row r="77" spans="1:10" outlineLevel="1" x14ac:dyDescent="0.35">
      <c r="A77" s="149" t="s">
        <v>542</v>
      </c>
      <c r="B77" s="176"/>
      <c r="C77" s="112" t="s">
        <v>80</v>
      </c>
      <c r="D77" s="113" t="s">
        <v>21</v>
      </c>
      <c r="E77" s="136">
        <v>20</v>
      </c>
      <c r="F77" s="115">
        <v>350</v>
      </c>
      <c r="G77" s="116">
        <f t="shared" si="6"/>
        <v>7000</v>
      </c>
      <c r="H77" s="113"/>
      <c r="I77" s="113"/>
      <c r="J77" s="118"/>
    </row>
    <row r="78" spans="1:10" ht="18.5" outlineLevel="1" x14ac:dyDescent="0.35">
      <c r="A78" s="167"/>
      <c r="B78" s="6"/>
      <c r="C78" s="33" t="s">
        <v>771</v>
      </c>
      <c r="D78" s="13"/>
      <c r="E78" s="34"/>
      <c r="F78" s="14"/>
      <c r="G78" s="67">
        <f>SUM(G56:G77)</f>
        <v>510190</v>
      </c>
      <c r="H78" s="13"/>
      <c r="I78" s="13"/>
      <c r="J78" s="55"/>
    </row>
    <row r="79" spans="1:10" ht="37" outlineLevel="1" x14ac:dyDescent="0.35">
      <c r="A79" s="167" t="s">
        <v>770</v>
      </c>
      <c r="B79" s="6"/>
      <c r="C79" s="31" t="s">
        <v>772</v>
      </c>
      <c r="D79" s="6"/>
      <c r="E79" s="7"/>
      <c r="F79" s="7"/>
      <c r="G79" s="65"/>
      <c r="H79" s="6"/>
      <c r="I79" s="6"/>
      <c r="J79" s="53"/>
    </row>
    <row r="80" spans="1:10" ht="87" outlineLevel="1" x14ac:dyDescent="0.35">
      <c r="A80" s="166"/>
      <c r="B80" s="4"/>
      <c r="C80" s="28" t="s">
        <v>82</v>
      </c>
      <c r="D80" s="4"/>
      <c r="E80" s="29"/>
      <c r="F80" s="5"/>
      <c r="G80" s="29"/>
      <c r="H80" s="4"/>
      <c r="I80" s="4"/>
      <c r="J80" s="52"/>
    </row>
    <row r="81" spans="1:10" ht="18.5" outlineLevel="1" x14ac:dyDescent="0.35">
      <c r="A81" s="37"/>
      <c r="B81" s="38"/>
      <c r="C81" s="39" t="s">
        <v>83</v>
      </c>
      <c r="D81" s="15"/>
      <c r="E81" s="40"/>
      <c r="F81" s="17"/>
      <c r="G81" s="69"/>
      <c r="H81" s="15"/>
      <c r="I81" s="15"/>
      <c r="J81" s="57"/>
    </row>
    <row r="82" spans="1:10" ht="43.5" outlineLevel="1" x14ac:dyDescent="0.35">
      <c r="A82" s="149" t="s">
        <v>547</v>
      </c>
      <c r="B82" s="174"/>
      <c r="C82" s="75" t="s">
        <v>85</v>
      </c>
      <c r="D82" s="113" t="s">
        <v>13</v>
      </c>
      <c r="E82" s="114">
        <v>15</v>
      </c>
      <c r="F82" s="117">
        <v>3500</v>
      </c>
      <c r="G82" s="141">
        <f>E82*F82</f>
        <v>52500</v>
      </c>
      <c r="H82" s="113"/>
      <c r="I82" s="113"/>
      <c r="J82" s="118"/>
    </row>
    <row r="83" spans="1:10" ht="29" outlineLevel="1" x14ac:dyDescent="0.35">
      <c r="A83" s="149" t="s">
        <v>548</v>
      </c>
      <c r="B83" s="175"/>
      <c r="C83" s="75" t="s">
        <v>87</v>
      </c>
      <c r="D83" s="113" t="s">
        <v>13</v>
      </c>
      <c r="E83" s="114">
        <v>15</v>
      </c>
      <c r="F83" s="117">
        <v>6500</v>
      </c>
      <c r="G83" s="141">
        <f>E83*F83</f>
        <v>97500</v>
      </c>
      <c r="H83" s="113"/>
      <c r="I83" s="113"/>
      <c r="J83" s="118"/>
    </row>
    <row r="84" spans="1:10" ht="29" outlineLevel="1" x14ac:dyDescent="0.35">
      <c r="A84" s="149" t="s">
        <v>549</v>
      </c>
      <c r="B84" s="175"/>
      <c r="C84" s="75" t="s">
        <v>89</v>
      </c>
      <c r="D84" s="113" t="s">
        <v>13</v>
      </c>
      <c r="E84" s="114">
        <v>15</v>
      </c>
      <c r="F84" s="117">
        <v>2000</v>
      </c>
      <c r="G84" s="141">
        <f>E84*F84</f>
        <v>30000</v>
      </c>
      <c r="H84" s="113"/>
      <c r="I84" s="113"/>
      <c r="J84" s="118"/>
    </row>
    <row r="85" spans="1:10" outlineLevel="1" x14ac:dyDescent="0.35">
      <c r="A85" s="149" t="s">
        <v>550</v>
      </c>
      <c r="B85" s="176"/>
      <c r="C85" s="75" t="s">
        <v>91</v>
      </c>
      <c r="D85" s="113" t="s">
        <v>13</v>
      </c>
      <c r="E85" s="114">
        <v>15</v>
      </c>
      <c r="F85" s="117">
        <v>3500</v>
      </c>
      <c r="G85" s="141">
        <f>E85*F85</f>
        <v>52500</v>
      </c>
      <c r="H85" s="113"/>
      <c r="I85" s="113"/>
      <c r="J85" s="118"/>
    </row>
    <row r="86" spans="1:10" ht="18.5" outlineLevel="1" x14ac:dyDescent="0.35">
      <c r="A86" s="37"/>
      <c r="B86" s="38"/>
      <c r="C86" s="39" t="s">
        <v>92</v>
      </c>
      <c r="D86" s="15"/>
      <c r="E86" s="40"/>
      <c r="F86" s="17"/>
      <c r="G86" s="69"/>
      <c r="H86" s="15"/>
      <c r="I86" s="15"/>
      <c r="J86" s="57"/>
    </row>
    <row r="87" spans="1:10" ht="72.5" outlineLevel="1" x14ac:dyDescent="0.35">
      <c r="A87" s="149" t="s">
        <v>551</v>
      </c>
      <c r="B87" s="171"/>
      <c r="C87" s="75" t="s">
        <v>265</v>
      </c>
      <c r="D87" s="113" t="s">
        <v>58</v>
      </c>
      <c r="E87" s="114">
        <v>1000</v>
      </c>
      <c r="F87" s="117">
        <v>280</v>
      </c>
      <c r="G87" s="141">
        <f t="shared" ref="G87:G99" si="7">E87*F87</f>
        <v>280000</v>
      </c>
      <c r="H87" s="113"/>
      <c r="I87" s="113"/>
      <c r="J87" s="118"/>
    </row>
    <row r="88" spans="1:10" ht="87" outlineLevel="1" x14ac:dyDescent="0.35">
      <c r="A88" s="149" t="s">
        <v>552</v>
      </c>
      <c r="B88" s="172"/>
      <c r="C88" s="75" t="s">
        <v>154</v>
      </c>
      <c r="D88" s="113" t="s">
        <v>58</v>
      </c>
      <c r="E88" s="114">
        <v>1500</v>
      </c>
      <c r="F88" s="117">
        <v>350</v>
      </c>
      <c r="G88" s="141">
        <f t="shared" si="7"/>
        <v>525000</v>
      </c>
      <c r="H88" s="113"/>
      <c r="I88" s="113"/>
      <c r="J88" s="118"/>
    </row>
    <row r="89" spans="1:10" ht="87" outlineLevel="1" x14ac:dyDescent="0.35">
      <c r="A89" s="149" t="s">
        <v>553</v>
      </c>
      <c r="B89" s="172"/>
      <c r="C89" s="75" t="s">
        <v>96</v>
      </c>
      <c r="D89" s="113" t="s">
        <v>58</v>
      </c>
      <c r="E89" s="114">
        <v>3500</v>
      </c>
      <c r="F89" s="117">
        <v>450</v>
      </c>
      <c r="G89" s="141">
        <f t="shared" si="7"/>
        <v>1575000</v>
      </c>
      <c r="H89" s="113"/>
      <c r="I89" s="113"/>
      <c r="J89" s="118"/>
    </row>
    <row r="90" spans="1:10" ht="29" outlineLevel="1" x14ac:dyDescent="0.35">
      <c r="A90" s="149" t="s">
        <v>554</v>
      </c>
      <c r="B90" s="172"/>
      <c r="C90" s="75" t="s">
        <v>148</v>
      </c>
      <c r="D90" s="113" t="s">
        <v>58</v>
      </c>
      <c r="E90" s="114">
        <v>20000</v>
      </c>
      <c r="F90" s="117">
        <v>85</v>
      </c>
      <c r="G90" s="141">
        <f t="shared" si="7"/>
        <v>1700000</v>
      </c>
      <c r="H90" s="113"/>
      <c r="I90" s="113"/>
      <c r="J90" s="118"/>
    </row>
    <row r="91" spans="1:10" ht="29" outlineLevel="1" x14ac:dyDescent="0.35">
      <c r="A91" s="149" t="s">
        <v>555</v>
      </c>
      <c r="B91" s="172"/>
      <c r="C91" s="75" t="s">
        <v>149</v>
      </c>
      <c r="D91" s="113" t="s">
        <v>58</v>
      </c>
      <c r="E91" s="114">
        <v>15000</v>
      </c>
      <c r="F91" s="117">
        <v>65</v>
      </c>
      <c r="G91" s="141">
        <f t="shared" si="7"/>
        <v>975000</v>
      </c>
      <c r="H91" s="113"/>
      <c r="I91" s="113"/>
      <c r="J91" s="118"/>
    </row>
    <row r="92" spans="1:10" ht="43.5" outlineLevel="1" x14ac:dyDescent="0.35">
      <c r="A92" s="149" t="s">
        <v>556</v>
      </c>
      <c r="B92" s="172"/>
      <c r="C92" s="75" t="s">
        <v>100</v>
      </c>
      <c r="D92" s="113" t="s">
        <v>58</v>
      </c>
      <c r="E92" s="114">
        <v>1500</v>
      </c>
      <c r="F92" s="117">
        <v>850</v>
      </c>
      <c r="G92" s="141">
        <f t="shared" si="7"/>
        <v>1275000</v>
      </c>
      <c r="H92" s="113"/>
      <c r="I92" s="113"/>
      <c r="J92" s="118"/>
    </row>
    <row r="93" spans="1:10" ht="43.5" outlineLevel="1" x14ac:dyDescent="0.35">
      <c r="A93" s="149" t="s">
        <v>557</v>
      </c>
      <c r="B93" s="172"/>
      <c r="C93" s="75" t="s">
        <v>101</v>
      </c>
      <c r="D93" s="113" t="s">
        <v>58</v>
      </c>
      <c r="E93" s="114">
        <v>1000</v>
      </c>
      <c r="F93" s="117">
        <v>1100</v>
      </c>
      <c r="G93" s="141">
        <f t="shared" si="7"/>
        <v>1100000</v>
      </c>
      <c r="H93" s="113"/>
      <c r="I93" s="113"/>
      <c r="J93" s="118"/>
    </row>
    <row r="94" spans="1:10" ht="43.5" outlineLevel="1" x14ac:dyDescent="0.35">
      <c r="A94" s="149" t="s">
        <v>558</v>
      </c>
      <c r="B94" s="172"/>
      <c r="C94" s="75" t="s">
        <v>102</v>
      </c>
      <c r="D94" s="113" t="s">
        <v>58</v>
      </c>
      <c r="E94" s="114">
        <v>500</v>
      </c>
      <c r="F94" s="117">
        <v>1500</v>
      </c>
      <c r="G94" s="141">
        <f t="shared" si="7"/>
        <v>750000</v>
      </c>
      <c r="H94" s="113"/>
      <c r="I94" s="113"/>
      <c r="J94" s="118"/>
    </row>
    <row r="95" spans="1:10" ht="87" outlineLevel="1" x14ac:dyDescent="0.35">
      <c r="A95" s="149" t="s">
        <v>559</v>
      </c>
      <c r="B95" s="172"/>
      <c r="C95" s="75" t="s">
        <v>103</v>
      </c>
      <c r="D95" s="113" t="s">
        <v>58</v>
      </c>
      <c r="E95" s="114">
        <v>1200</v>
      </c>
      <c r="F95" s="117">
        <v>690</v>
      </c>
      <c r="G95" s="141">
        <f t="shared" si="7"/>
        <v>828000</v>
      </c>
      <c r="H95" s="113"/>
      <c r="I95" s="113"/>
      <c r="J95" s="118"/>
    </row>
    <row r="96" spans="1:10" outlineLevel="1" x14ac:dyDescent="0.35">
      <c r="A96" s="149" t="s">
        <v>773</v>
      </c>
      <c r="B96" s="172"/>
      <c r="C96" s="75" t="s">
        <v>262</v>
      </c>
      <c r="D96" s="113" t="s">
        <v>58</v>
      </c>
      <c r="E96" s="114">
        <v>800</v>
      </c>
      <c r="F96" s="117">
        <v>35</v>
      </c>
      <c r="G96" s="141">
        <f t="shared" si="7"/>
        <v>28000</v>
      </c>
      <c r="H96" s="113"/>
      <c r="I96" s="113"/>
      <c r="J96" s="118"/>
    </row>
    <row r="97" spans="1:10" outlineLevel="1" x14ac:dyDescent="0.35">
      <c r="A97" s="149" t="s">
        <v>774</v>
      </c>
      <c r="B97" s="172"/>
      <c r="C97" s="75" t="s">
        <v>263</v>
      </c>
      <c r="D97" s="113" t="s">
        <v>58</v>
      </c>
      <c r="E97" s="114">
        <v>400</v>
      </c>
      <c r="F97" s="117">
        <v>35</v>
      </c>
      <c r="G97" s="141">
        <f t="shared" si="7"/>
        <v>14000</v>
      </c>
      <c r="H97" s="113"/>
      <c r="I97" s="113"/>
      <c r="J97" s="118"/>
    </row>
    <row r="98" spans="1:10" outlineLevel="1" x14ac:dyDescent="0.35">
      <c r="A98" s="149" t="s">
        <v>775</v>
      </c>
      <c r="B98" s="172"/>
      <c r="C98" s="75" t="s">
        <v>264</v>
      </c>
      <c r="D98" s="113" t="s">
        <v>58</v>
      </c>
      <c r="E98" s="114">
        <v>400</v>
      </c>
      <c r="F98" s="117">
        <v>45</v>
      </c>
      <c r="G98" s="141">
        <f t="shared" si="7"/>
        <v>18000</v>
      </c>
      <c r="H98" s="113"/>
      <c r="I98" s="113"/>
      <c r="J98" s="118"/>
    </row>
    <row r="99" spans="1:10" outlineLevel="1" x14ac:dyDescent="0.35">
      <c r="A99" s="149" t="s">
        <v>776</v>
      </c>
      <c r="B99" s="173"/>
      <c r="C99" s="75" t="s">
        <v>104</v>
      </c>
      <c r="D99" s="113" t="s">
        <v>58</v>
      </c>
      <c r="E99" s="114">
        <v>500</v>
      </c>
      <c r="F99" s="117">
        <v>25</v>
      </c>
      <c r="G99" s="141">
        <f t="shared" si="7"/>
        <v>12500</v>
      </c>
      <c r="H99" s="113"/>
      <c r="I99" s="113"/>
      <c r="J99" s="118"/>
    </row>
    <row r="100" spans="1:10" ht="18.5" outlineLevel="1" x14ac:dyDescent="0.45">
      <c r="A100" s="167"/>
      <c r="B100" s="6"/>
      <c r="C100" s="33" t="s">
        <v>777</v>
      </c>
      <c r="D100" s="13"/>
      <c r="E100" s="34"/>
      <c r="F100" s="18"/>
      <c r="G100" s="71">
        <f>SUM(G82:G99)</f>
        <v>9313000</v>
      </c>
      <c r="H100" s="13"/>
      <c r="I100" s="13"/>
      <c r="J100" s="55"/>
    </row>
    <row r="101" spans="1:10" ht="37" outlineLevel="1" x14ac:dyDescent="0.35">
      <c r="A101" s="167" t="s">
        <v>778</v>
      </c>
      <c r="B101" s="6"/>
      <c r="C101" s="31" t="s">
        <v>779</v>
      </c>
      <c r="D101" s="6"/>
      <c r="E101" s="7"/>
      <c r="F101" s="7"/>
      <c r="G101" s="65"/>
      <c r="H101" s="6"/>
      <c r="I101" s="6"/>
      <c r="J101" s="53"/>
    </row>
    <row r="102" spans="1:10" ht="43.5" outlineLevel="1" x14ac:dyDescent="0.35">
      <c r="A102" s="149" t="s">
        <v>563</v>
      </c>
      <c r="B102" s="174"/>
      <c r="C102" s="142" t="s">
        <v>388</v>
      </c>
      <c r="D102" s="113" t="s">
        <v>21</v>
      </c>
      <c r="E102" s="136">
        <v>30</v>
      </c>
      <c r="F102" s="143">
        <v>18000</v>
      </c>
      <c r="G102" s="116">
        <f>E102*F102</f>
        <v>540000</v>
      </c>
      <c r="H102" s="121"/>
      <c r="I102" s="113"/>
      <c r="J102" s="118"/>
    </row>
    <row r="103" spans="1:10" ht="58" outlineLevel="1" x14ac:dyDescent="0.35">
      <c r="A103" s="149" t="s">
        <v>34</v>
      </c>
      <c r="B103" s="175"/>
      <c r="C103" s="144" t="s">
        <v>295</v>
      </c>
      <c r="D103" s="113" t="s">
        <v>21</v>
      </c>
      <c r="E103" s="136">
        <v>20</v>
      </c>
      <c r="F103" s="143">
        <v>5500</v>
      </c>
      <c r="G103" s="116">
        <f>E103*F103</f>
        <v>110000</v>
      </c>
      <c r="H103" s="113"/>
      <c r="I103" s="113"/>
      <c r="J103" s="118"/>
    </row>
    <row r="104" spans="1:10" ht="58" outlineLevel="1" x14ac:dyDescent="0.35">
      <c r="A104" s="149" t="s">
        <v>35</v>
      </c>
      <c r="B104" s="175"/>
      <c r="C104" s="144" t="s">
        <v>296</v>
      </c>
      <c r="D104" s="113" t="s">
        <v>21</v>
      </c>
      <c r="E104" s="136">
        <v>40</v>
      </c>
      <c r="F104" s="143">
        <v>6000</v>
      </c>
      <c r="G104" s="116">
        <f>E104*F104</f>
        <v>240000</v>
      </c>
      <c r="H104" s="113"/>
      <c r="I104" s="113"/>
      <c r="J104" s="118"/>
    </row>
    <row r="105" spans="1:10" ht="58" outlineLevel="1" x14ac:dyDescent="0.35">
      <c r="A105" s="149" t="s">
        <v>199</v>
      </c>
      <c r="B105" s="175"/>
      <c r="C105" s="144" t="s">
        <v>297</v>
      </c>
      <c r="D105" s="113" t="s">
        <v>21</v>
      </c>
      <c r="E105" s="136">
        <v>20</v>
      </c>
      <c r="F105" s="143">
        <v>6000</v>
      </c>
      <c r="G105" s="116">
        <f>E105*F105</f>
        <v>120000</v>
      </c>
      <c r="H105" s="113"/>
      <c r="I105" s="113"/>
      <c r="J105" s="118"/>
    </row>
    <row r="106" spans="1:10" ht="58" outlineLevel="1" x14ac:dyDescent="0.35">
      <c r="A106" s="149" t="s">
        <v>565</v>
      </c>
      <c r="B106" s="175"/>
      <c r="C106" s="144" t="s">
        <v>298</v>
      </c>
      <c r="D106" s="113" t="s">
        <v>21</v>
      </c>
      <c r="E106" s="136">
        <v>20</v>
      </c>
      <c r="F106" s="143">
        <v>6500</v>
      </c>
      <c r="G106" s="116">
        <f>E106*F106</f>
        <v>130000</v>
      </c>
      <c r="H106" s="113"/>
      <c r="I106" s="113"/>
      <c r="J106" s="118"/>
    </row>
    <row r="107" spans="1:10" ht="18.5" outlineLevel="1" x14ac:dyDescent="0.45">
      <c r="A107" s="167"/>
      <c r="B107" s="6"/>
      <c r="C107" s="33" t="s">
        <v>780</v>
      </c>
      <c r="D107" s="13"/>
      <c r="E107" s="34"/>
      <c r="F107" s="18"/>
      <c r="G107" s="71">
        <f>SUM(G102:G106)</f>
        <v>1140000</v>
      </c>
      <c r="H107" s="13"/>
      <c r="I107" s="13"/>
      <c r="J107" s="55"/>
    </row>
    <row r="108" spans="1:10" ht="37" outlineLevel="1" x14ac:dyDescent="0.35">
      <c r="A108" s="167" t="s">
        <v>781</v>
      </c>
      <c r="B108" s="6"/>
      <c r="C108" s="31" t="s">
        <v>782</v>
      </c>
      <c r="D108" s="6"/>
      <c r="E108" s="7"/>
      <c r="F108" s="7"/>
      <c r="G108" s="65"/>
      <c r="H108" s="6"/>
      <c r="I108" s="6"/>
      <c r="J108" s="53"/>
    </row>
    <row r="109" spans="1:10" ht="43.5" outlineLevel="1" x14ac:dyDescent="0.35">
      <c r="A109" s="168"/>
      <c r="B109" s="95"/>
      <c r="C109" s="96" t="s">
        <v>266</v>
      </c>
      <c r="D109" s="97"/>
      <c r="E109" s="98"/>
      <c r="F109" s="99"/>
      <c r="G109" s="98"/>
      <c r="H109" s="97"/>
      <c r="I109" s="97"/>
      <c r="J109" s="100"/>
    </row>
    <row r="110" spans="1:10" outlineLevel="1" x14ac:dyDescent="0.35">
      <c r="A110" s="149" t="s">
        <v>37</v>
      </c>
      <c r="B110" s="174"/>
      <c r="C110" s="140" t="s">
        <v>108</v>
      </c>
      <c r="D110" s="113" t="s">
        <v>13</v>
      </c>
      <c r="E110" s="114">
        <v>25</v>
      </c>
      <c r="F110" s="115">
        <v>2200</v>
      </c>
      <c r="G110" s="116">
        <f t="shared" ref="G110:G114" si="8">E110*F110</f>
        <v>55000</v>
      </c>
      <c r="H110" s="113"/>
      <c r="I110" s="113"/>
      <c r="J110" s="118"/>
    </row>
    <row r="111" spans="1:10" outlineLevel="1" x14ac:dyDescent="0.35">
      <c r="A111" s="149" t="s">
        <v>583</v>
      </c>
      <c r="B111" s="175"/>
      <c r="C111" s="112" t="s">
        <v>110</v>
      </c>
      <c r="D111" s="113" t="s">
        <v>13</v>
      </c>
      <c r="E111" s="114">
        <v>30</v>
      </c>
      <c r="F111" s="115">
        <v>2500</v>
      </c>
      <c r="G111" s="116">
        <f t="shared" si="8"/>
        <v>75000</v>
      </c>
      <c r="H111" s="113"/>
      <c r="I111" s="113"/>
      <c r="J111" s="118"/>
    </row>
    <row r="112" spans="1:10" outlineLevel="1" x14ac:dyDescent="0.35">
      <c r="A112" s="149" t="s">
        <v>584</v>
      </c>
      <c r="B112" s="175"/>
      <c r="C112" s="112" t="s">
        <v>112</v>
      </c>
      <c r="D112" s="113" t="s">
        <v>13</v>
      </c>
      <c r="E112" s="114">
        <v>10</v>
      </c>
      <c r="F112" s="115">
        <v>5500</v>
      </c>
      <c r="G112" s="116">
        <f t="shared" si="8"/>
        <v>55000</v>
      </c>
      <c r="H112" s="113"/>
      <c r="I112" s="113"/>
      <c r="J112" s="118"/>
    </row>
    <row r="113" spans="1:10" outlineLevel="1" x14ac:dyDescent="0.35">
      <c r="A113" s="149" t="s">
        <v>585</v>
      </c>
      <c r="B113" s="175"/>
      <c r="C113" s="112" t="s">
        <v>114</v>
      </c>
      <c r="D113" s="113" t="s">
        <v>13</v>
      </c>
      <c r="E113" s="114">
        <v>10</v>
      </c>
      <c r="F113" s="115">
        <v>7000</v>
      </c>
      <c r="G113" s="116">
        <f t="shared" si="8"/>
        <v>70000</v>
      </c>
      <c r="H113" s="113"/>
      <c r="I113" s="113"/>
      <c r="J113" s="118"/>
    </row>
    <row r="114" spans="1:10" outlineLevel="1" x14ac:dyDescent="0.35">
      <c r="A114" s="149" t="s">
        <v>586</v>
      </c>
      <c r="B114" s="175"/>
      <c r="C114" s="112" t="s">
        <v>116</v>
      </c>
      <c r="D114" s="113" t="s">
        <v>13</v>
      </c>
      <c r="E114" s="114">
        <v>2</v>
      </c>
      <c r="F114" s="115">
        <v>13000</v>
      </c>
      <c r="G114" s="116">
        <f t="shared" si="8"/>
        <v>26000</v>
      </c>
      <c r="H114" s="113"/>
      <c r="I114" s="113"/>
      <c r="J114" s="118"/>
    </row>
    <row r="115" spans="1:10" ht="18.5" outlineLevel="1" x14ac:dyDescent="0.35">
      <c r="A115" s="167"/>
      <c r="B115" s="6"/>
      <c r="C115" s="33" t="s">
        <v>783</v>
      </c>
      <c r="D115" s="13"/>
      <c r="E115" s="34"/>
      <c r="F115" s="14"/>
      <c r="G115" s="67">
        <f>SUM(G110:G114)</f>
        <v>281000</v>
      </c>
      <c r="H115" s="13"/>
      <c r="I115" s="13"/>
      <c r="J115" s="55"/>
    </row>
    <row r="116" spans="1:10" s="108" customFormat="1" ht="37" outlineLevel="1" x14ac:dyDescent="0.35">
      <c r="A116" s="167" t="s">
        <v>786</v>
      </c>
      <c r="B116" s="6"/>
      <c r="C116" s="35" t="s">
        <v>785</v>
      </c>
      <c r="D116" s="6"/>
      <c r="E116" s="7"/>
      <c r="F116" s="7"/>
      <c r="G116" s="65"/>
      <c r="H116" s="6"/>
      <c r="I116" s="6"/>
      <c r="J116" s="53"/>
    </row>
    <row r="117" spans="1:10" s="108" customFormat="1" outlineLevel="1" x14ac:dyDescent="0.35">
      <c r="A117" s="149" t="s">
        <v>628</v>
      </c>
      <c r="B117" s="174"/>
      <c r="C117" s="112" t="s">
        <v>38</v>
      </c>
      <c r="D117" s="113" t="s">
        <v>21</v>
      </c>
      <c r="E117" s="114">
        <v>10</v>
      </c>
      <c r="F117" s="115">
        <v>3800</v>
      </c>
      <c r="G117" s="116">
        <f>E117*F117</f>
        <v>38000</v>
      </c>
      <c r="H117" s="113"/>
      <c r="I117" s="113"/>
      <c r="J117" s="118"/>
    </row>
    <row r="118" spans="1:10" s="108" customFormat="1" outlineLevel="1" x14ac:dyDescent="0.35">
      <c r="A118" s="149" t="s">
        <v>629</v>
      </c>
      <c r="B118" s="175"/>
      <c r="C118" s="112" t="s">
        <v>383</v>
      </c>
      <c r="D118" s="113" t="s">
        <v>21</v>
      </c>
      <c r="E118" s="114">
        <v>10</v>
      </c>
      <c r="F118" s="115">
        <v>6500</v>
      </c>
      <c r="G118" s="116">
        <f t="shared" ref="G118:G121" si="9">E118*F118</f>
        <v>65000</v>
      </c>
      <c r="H118" s="113"/>
      <c r="I118" s="113"/>
      <c r="J118" s="118"/>
    </row>
    <row r="119" spans="1:10" s="108" customFormat="1" ht="29" outlineLevel="1" x14ac:dyDescent="0.35">
      <c r="A119" s="149" t="s">
        <v>630</v>
      </c>
      <c r="B119" s="175"/>
      <c r="C119" s="112" t="s">
        <v>384</v>
      </c>
      <c r="D119" s="113" t="s">
        <v>21</v>
      </c>
      <c r="E119" s="114">
        <v>1</v>
      </c>
      <c r="F119" s="115">
        <v>8200</v>
      </c>
      <c r="G119" s="116">
        <f t="shared" si="9"/>
        <v>8200</v>
      </c>
      <c r="H119" s="113"/>
      <c r="I119" s="113"/>
      <c r="J119" s="118"/>
    </row>
    <row r="120" spans="1:10" s="108" customFormat="1" ht="24" customHeight="1" outlineLevel="1" x14ac:dyDescent="0.35">
      <c r="A120" s="149" t="s">
        <v>631</v>
      </c>
      <c r="B120" s="175"/>
      <c r="C120" s="112" t="s">
        <v>815</v>
      </c>
      <c r="D120" s="113" t="s">
        <v>21</v>
      </c>
      <c r="E120" s="114">
        <v>85</v>
      </c>
      <c r="F120" s="115">
        <v>2000</v>
      </c>
      <c r="G120" s="116">
        <f t="shared" si="9"/>
        <v>170000</v>
      </c>
      <c r="H120" s="113"/>
      <c r="I120" s="113"/>
      <c r="J120" s="118"/>
    </row>
    <row r="121" spans="1:10" s="108" customFormat="1" outlineLevel="1" x14ac:dyDescent="0.35">
      <c r="A121" s="149" t="s">
        <v>632</v>
      </c>
      <c r="B121" s="176"/>
      <c r="C121" s="112" t="s">
        <v>816</v>
      </c>
      <c r="D121" s="113" t="s">
        <v>21</v>
      </c>
      <c r="E121" s="114">
        <v>20</v>
      </c>
      <c r="F121" s="115">
        <v>4500</v>
      </c>
      <c r="G121" s="116">
        <f t="shared" si="9"/>
        <v>90000</v>
      </c>
      <c r="H121" s="113"/>
      <c r="I121" s="113"/>
      <c r="J121" s="118"/>
    </row>
    <row r="122" spans="1:10" s="108" customFormat="1" ht="18.5" outlineLevel="1" x14ac:dyDescent="0.35">
      <c r="A122" s="167"/>
      <c r="B122" s="6"/>
      <c r="C122" s="33" t="s">
        <v>784</v>
      </c>
      <c r="D122" s="13"/>
      <c r="E122" s="34"/>
      <c r="F122" s="14"/>
      <c r="G122" s="67">
        <f>SUM(G117:G121)</f>
        <v>371200</v>
      </c>
      <c r="H122" s="13"/>
      <c r="I122" s="13"/>
      <c r="J122" s="55"/>
    </row>
    <row r="123" spans="1:10" s="108" customFormat="1" ht="37" outlineLevel="1" x14ac:dyDescent="0.35">
      <c r="A123" s="167" t="s">
        <v>788</v>
      </c>
      <c r="B123" s="6"/>
      <c r="C123" s="35" t="s">
        <v>787</v>
      </c>
      <c r="D123" s="6"/>
      <c r="E123" s="7"/>
      <c r="F123" s="7"/>
      <c r="G123" s="65"/>
      <c r="H123" s="6"/>
      <c r="I123" s="6"/>
      <c r="J123" s="53"/>
    </row>
    <row r="124" spans="1:10" s="108" customFormat="1" ht="43.5" outlineLevel="1" x14ac:dyDescent="0.35">
      <c r="A124" s="169"/>
      <c r="B124" s="124"/>
      <c r="C124" s="123" t="s">
        <v>45</v>
      </c>
      <c r="D124" s="124"/>
      <c r="E124" s="125"/>
      <c r="F124" s="126"/>
      <c r="G124" s="125"/>
      <c r="H124" s="124"/>
      <c r="I124" s="124"/>
      <c r="J124" s="127"/>
    </row>
    <row r="125" spans="1:10" s="108" customFormat="1" outlineLevel="1" x14ac:dyDescent="0.35">
      <c r="A125" s="169">
        <v>8.1</v>
      </c>
      <c r="B125" s="130"/>
      <c r="C125" s="80" t="s">
        <v>302</v>
      </c>
      <c r="D125" s="80" t="s">
        <v>303</v>
      </c>
      <c r="E125" s="125">
        <v>10</v>
      </c>
      <c r="F125" s="88">
        <v>6700</v>
      </c>
      <c r="G125" s="116">
        <f t="shared" ref="G125:G132" si="10">E125*F125</f>
        <v>67000</v>
      </c>
      <c r="H125" s="124"/>
      <c r="I125" s="124"/>
      <c r="J125" s="127"/>
    </row>
    <row r="126" spans="1:10" s="79" customFormat="1" outlineLevel="1" x14ac:dyDescent="0.35">
      <c r="A126" s="169">
        <v>8.1999999999999993</v>
      </c>
      <c r="B126" s="130"/>
      <c r="C126" s="80" t="s">
        <v>304</v>
      </c>
      <c r="D126" s="80" t="s">
        <v>303</v>
      </c>
      <c r="E126" s="125">
        <v>10</v>
      </c>
      <c r="F126" s="88">
        <v>7200</v>
      </c>
      <c r="G126" s="116">
        <f t="shared" si="10"/>
        <v>72000</v>
      </c>
      <c r="H126" s="124"/>
      <c r="I126" s="124"/>
      <c r="J126" s="127"/>
    </row>
    <row r="127" spans="1:10" s="79" customFormat="1" outlineLevel="1" x14ac:dyDescent="0.35">
      <c r="A127" s="169">
        <v>8.3000000000000007</v>
      </c>
      <c r="B127" s="130"/>
      <c r="C127" s="80" t="s">
        <v>305</v>
      </c>
      <c r="D127" s="80" t="s">
        <v>303</v>
      </c>
      <c r="E127" s="125">
        <v>20</v>
      </c>
      <c r="F127" s="88">
        <v>7500</v>
      </c>
      <c r="G127" s="116">
        <f t="shared" si="10"/>
        <v>150000</v>
      </c>
      <c r="H127" s="124"/>
      <c r="I127" s="124"/>
      <c r="J127" s="127"/>
    </row>
    <row r="128" spans="1:10" s="79" customFormat="1" outlineLevel="1" x14ac:dyDescent="0.35">
      <c r="A128" s="169">
        <v>8.4</v>
      </c>
      <c r="B128" s="130"/>
      <c r="C128" s="80" t="s">
        <v>306</v>
      </c>
      <c r="D128" s="80" t="s">
        <v>303</v>
      </c>
      <c r="E128" s="125">
        <v>20</v>
      </c>
      <c r="F128" s="88">
        <v>7750</v>
      </c>
      <c r="G128" s="116">
        <f t="shared" si="10"/>
        <v>155000</v>
      </c>
      <c r="H128" s="124"/>
      <c r="I128" s="124"/>
      <c r="J128" s="127"/>
    </row>
    <row r="129" spans="1:10" s="79" customFormat="1" ht="43.5" outlineLevel="1" x14ac:dyDescent="0.35">
      <c r="A129" s="169">
        <v>8.5</v>
      </c>
      <c r="B129" s="130"/>
      <c r="C129" s="80" t="s">
        <v>307</v>
      </c>
      <c r="D129" s="80" t="s">
        <v>303</v>
      </c>
      <c r="E129" s="125">
        <v>10</v>
      </c>
      <c r="F129" s="88">
        <v>24800</v>
      </c>
      <c r="G129" s="116">
        <f t="shared" si="10"/>
        <v>248000</v>
      </c>
      <c r="H129" s="124"/>
      <c r="I129" s="124"/>
      <c r="J129" s="127" t="s">
        <v>817</v>
      </c>
    </row>
    <row r="130" spans="1:10" s="79" customFormat="1" ht="58" outlineLevel="1" x14ac:dyDescent="0.35">
      <c r="A130" s="169">
        <v>8.6999999999999993</v>
      </c>
      <c r="B130" s="130"/>
      <c r="C130" s="80" t="s">
        <v>309</v>
      </c>
      <c r="D130" s="80" t="s">
        <v>303</v>
      </c>
      <c r="E130" s="125">
        <v>10</v>
      </c>
      <c r="F130" s="88">
        <v>24800</v>
      </c>
      <c r="G130" s="116">
        <f t="shared" si="10"/>
        <v>248000</v>
      </c>
      <c r="H130" s="124"/>
      <c r="I130" s="124"/>
      <c r="J130" s="127" t="s">
        <v>817</v>
      </c>
    </row>
    <row r="131" spans="1:10" ht="43.5" outlineLevel="1" x14ac:dyDescent="0.35">
      <c r="A131" s="169" t="s">
        <v>789</v>
      </c>
      <c r="B131" s="130"/>
      <c r="C131" s="80" t="s">
        <v>313</v>
      </c>
      <c r="D131" s="80" t="s">
        <v>303</v>
      </c>
      <c r="E131" s="125">
        <v>1</v>
      </c>
      <c r="F131" s="88">
        <v>31500</v>
      </c>
      <c r="G131" s="116">
        <f t="shared" si="10"/>
        <v>31500</v>
      </c>
      <c r="H131" s="124"/>
      <c r="I131" s="124"/>
      <c r="J131" s="127"/>
    </row>
    <row r="132" spans="1:10" ht="58" outlineLevel="1" x14ac:dyDescent="0.35">
      <c r="A132" s="169" t="s">
        <v>790</v>
      </c>
      <c r="B132" s="130"/>
      <c r="C132" s="80" t="s">
        <v>314</v>
      </c>
      <c r="D132" s="80" t="s">
        <v>303</v>
      </c>
      <c r="E132" s="125">
        <v>1</v>
      </c>
      <c r="F132" s="88">
        <v>35000</v>
      </c>
      <c r="G132" s="116">
        <f t="shared" si="10"/>
        <v>35000</v>
      </c>
      <c r="H132" s="124"/>
      <c r="I132" s="124"/>
      <c r="J132" s="127"/>
    </row>
    <row r="133" spans="1:10" ht="87" outlineLevel="1" x14ac:dyDescent="0.35">
      <c r="A133" s="169" t="s">
        <v>791</v>
      </c>
      <c r="B133" s="128"/>
      <c r="C133" s="112" t="s">
        <v>270</v>
      </c>
      <c r="D133" s="113" t="s">
        <v>13</v>
      </c>
      <c r="E133" s="114">
        <v>1</v>
      </c>
      <c r="F133" s="115" t="s">
        <v>818</v>
      </c>
      <c r="G133" s="116" t="s">
        <v>818</v>
      </c>
      <c r="H133" s="113"/>
      <c r="I133" s="113"/>
      <c r="J133" s="118"/>
    </row>
    <row r="134" spans="1:10" ht="18.5" outlineLevel="1" x14ac:dyDescent="0.35">
      <c r="A134" s="167"/>
      <c r="B134" s="6"/>
      <c r="C134" s="33" t="s">
        <v>792</v>
      </c>
      <c r="D134" s="13"/>
      <c r="E134" s="34"/>
      <c r="F134" s="14"/>
      <c r="G134" s="67">
        <f>SUM(G125:G133)</f>
        <v>1006500</v>
      </c>
      <c r="H134" s="13"/>
      <c r="I134" s="13"/>
      <c r="J134" s="55"/>
    </row>
    <row r="135" spans="1:10" ht="40.5" customHeight="1" outlineLevel="1" x14ac:dyDescent="0.35">
      <c r="A135" s="167"/>
      <c r="B135" s="6"/>
      <c r="C135" s="31" t="s">
        <v>793</v>
      </c>
      <c r="D135" s="6"/>
      <c r="E135" s="7"/>
      <c r="F135" s="7"/>
      <c r="G135" s="65"/>
      <c r="H135" s="65"/>
      <c r="I135" s="6"/>
      <c r="J135" s="53"/>
    </row>
    <row r="136" spans="1:10" ht="29" outlineLevel="1" x14ac:dyDescent="0.35">
      <c r="A136" s="150" t="s">
        <v>53</v>
      </c>
      <c r="B136" s="36"/>
      <c r="C136" s="158" t="s">
        <v>803</v>
      </c>
      <c r="D136" s="158" t="s">
        <v>21</v>
      </c>
      <c r="E136" s="64">
        <v>50</v>
      </c>
      <c r="F136" s="88">
        <v>1500</v>
      </c>
      <c r="G136" s="66">
        <f>F136*E136</f>
        <v>75000</v>
      </c>
      <c r="H136" s="9"/>
      <c r="I136" s="9"/>
      <c r="J136" s="54"/>
    </row>
    <row r="137" spans="1:10" ht="29" outlineLevel="1" x14ac:dyDescent="0.35">
      <c r="A137" s="150" t="s">
        <v>54</v>
      </c>
      <c r="B137" s="36"/>
      <c r="C137" s="158" t="s">
        <v>804</v>
      </c>
      <c r="D137" s="158" t="s">
        <v>21</v>
      </c>
      <c r="E137" s="64">
        <v>50</v>
      </c>
      <c r="F137" s="88">
        <v>1500</v>
      </c>
      <c r="G137" s="66">
        <f t="shared" ref="G137:G149" si="11">F137*E137</f>
        <v>75000</v>
      </c>
      <c r="H137" s="9"/>
      <c r="I137" s="9"/>
      <c r="J137" s="54"/>
    </row>
    <row r="138" spans="1:10" s="12" customFormat="1" ht="29" x14ac:dyDescent="0.35">
      <c r="A138" s="150" t="s">
        <v>55</v>
      </c>
      <c r="B138" s="36"/>
      <c r="C138" s="158" t="s">
        <v>805</v>
      </c>
      <c r="D138" s="158" t="s">
        <v>21</v>
      </c>
      <c r="E138" s="64">
        <v>50</v>
      </c>
      <c r="F138" s="88">
        <v>1750</v>
      </c>
      <c r="G138" s="66">
        <f t="shared" si="11"/>
        <v>87500</v>
      </c>
      <c r="H138" s="9"/>
      <c r="I138" s="9"/>
      <c r="J138" s="54"/>
    </row>
    <row r="139" spans="1:10" s="12" customFormat="1" ht="43.5" x14ac:dyDescent="0.35">
      <c r="A139" s="150" t="s">
        <v>638</v>
      </c>
      <c r="B139" s="36"/>
      <c r="C139" s="158" t="s">
        <v>808</v>
      </c>
      <c r="D139" s="158" t="s">
        <v>21</v>
      </c>
      <c r="E139" s="64">
        <v>10</v>
      </c>
      <c r="F139" s="88">
        <v>550</v>
      </c>
      <c r="G139" s="66">
        <f t="shared" si="11"/>
        <v>5500</v>
      </c>
      <c r="H139" s="9"/>
      <c r="I139" s="9"/>
      <c r="J139" s="54"/>
    </row>
    <row r="140" spans="1:10" ht="43.5" outlineLevel="1" x14ac:dyDescent="0.35">
      <c r="A140" s="150" t="s">
        <v>639</v>
      </c>
      <c r="B140" s="36"/>
      <c r="C140" s="158" t="s">
        <v>809</v>
      </c>
      <c r="D140" s="158" t="s">
        <v>21</v>
      </c>
      <c r="E140" s="64">
        <v>20</v>
      </c>
      <c r="F140" s="88">
        <v>650</v>
      </c>
      <c r="G140" s="66">
        <f t="shared" si="11"/>
        <v>13000</v>
      </c>
      <c r="H140" s="9"/>
      <c r="I140" s="9"/>
      <c r="J140" s="54"/>
    </row>
    <row r="141" spans="1:10" ht="43.5" outlineLevel="1" x14ac:dyDescent="0.35">
      <c r="A141" s="150" t="s">
        <v>640</v>
      </c>
      <c r="B141" s="36"/>
      <c r="C141" s="158" t="s">
        <v>810</v>
      </c>
      <c r="D141" s="158" t="s">
        <v>21</v>
      </c>
      <c r="E141" s="64">
        <v>30</v>
      </c>
      <c r="F141" s="88">
        <v>780</v>
      </c>
      <c r="G141" s="66">
        <f t="shared" si="11"/>
        <v>23400</v>
      </c>
      <c r="H141" s="9"/>
      <c r="I141" s="9"/>
      <c r="J141" s="54"/>
    </row>
    <row r="142" spans="1:10" ht="58" outlineLevel="1" x14ac:dyDescent="0.35">
      <c r="A142" s="150" t="s">
        <v>641</v>
      </c>
      <c r="B142" s="36"/>
      <c r="C142" s="158" t="s">
        <v>806</v>
      </c>
      <c r="D142" s="24" t="s">
        <v>21</v>
      </c>
      <c r="E142" s="64">
        <v>2</v>
      </c>
      <c r="F142" s="88">
        <v>4600</v>
      </c>
      <c r="G142" s="66">
        <f t="shared" si="11"/>
        <v>9200</v>
      </c>
      <c r="H142" s="9"/>
      <c r="I142" s="9"/>
      <c r="J142" s="54"/>
    </row>
    <row r="143" spans="1:10" ht="58" outlineLevel="1" x14ac:dyDescent="0.35">
      <c r="A143" s="150" t="s">
        <v>642</v>
      </c>
      <c r="B143" s="36"/>
      <c r="C143" s="158" t="s">
        <v>807</v>
      </c>
      <c r="D143" s="158" t="s">
        <v>21</v>
      </c>
      <c r="E143" s="64">
        <v>2</v>
      </c>
      <c r="F143" s="88">
        <v>4900</v>
      </c>
      <c r="G143" s="66">
        <f t="shared" si="11"/>
        <v>9800</v>
      </c>
      <c r="H143" s="9"/>
      <c r="I143" s="9"/>
      <c r="J143" s="54"/>
    </row>
    <row r="144" spans="1:10" outlineLevel="1" x14ac:dyDescent="0.35">
      <c r="A144" s="150" t="s">
        <v>643</v>
      </c>
      <c r="B144" s="36"/>
      <c r="C144" s="158" t="s">
        <v>819</v>
      </c>
      <c r="D144" s="158" t="s">
        <v>21</v>
      </c>
      <c r="E144" s="64">
        <v>20</v>
      </c>
      <c r="F144" s="88">
        <v>250</v>
      </c>
      <c r="G144" s="66">
        <f t="shared" si="11"/>
        <v>5000</v>
      </c>
      <c r="H144" s="9"/>
      <c r="I144" s="9"/>
      <c r="J144" s="54"/>
    </row>
    <row r="145" spans="1:11" outlineLevel="1" x14ac:dyDescent="0.35">
      <c r="A145" s="150" t="s">
        <v>644</v>
      </c>
      <c r="B145" s="36"/>
      <c r="C145" s="158" t="s">
        <v>811</v>
      </c>
      <c r="D145" s="158" t="s">
        <v>21</v>
      </c>
      <c r="E145" s="64">
        <v>20</v>
      </c>
      <c r="F145" s="88">
        <v>240</v>
      </c>
      <c r="G145" s="66">
        <f t="shared" si="11"/>
        <v>4800</v>
      </c>
      <c r="H145" s="9"/>
      <c r="I145" s="9"/>
      <c r="J145" s="54"/>
    </row>
    <row r="146" spans="1:11" outlineLevel="1" x14ac:dyDescent="0.35">
      <c r="A146" s="150" t="s">
        <v>645</v>
      </c>
      <c r="B146" s="36"/>
      <c r="C146" s="158" t="s">
        <v>812</v>
      </c>
      <c r="D146" s="158" t="s">
        <v>21</v>
      </c>
      <c r="E146" s="64">
        <v>20</v>
      </c>
      <c r="F146" s="88">
        <v>890</v>
      </c>
      <c r="G146" s="66">
        <f t="shared" si="11"/>
        <v>17800</v>
      </c>
      <c r="H146" s="9"/>
      <c r="I146" s="9"/>
      <c r="J146" s="54"/>
    </row>
    <row r="147" spans="1:11" outlineLevel="1" x14ac:dyDescent="0.35">
      <c r="A147" s="150" t="s">
        <v>646</v>
      </c>
      <c r="B147" s="36"/>
      <c r="C147" s="158" t="s">
        <v>813</v>
      </c>
      <c r="D147" s="158" t="s">
        <v>21</v>
      </c>
      <c r="E147" s="64">
        <v>20</v>
      </c>
      <c r="F147" s="88">
        <v>1250</v>
      </c>
      <c r="G147" s="66">
        <f t="shared" si="11"/>
        <v>25000</v>
      </c>
      <c r="H147" s="9"/>
      <c r="I147" s="9"/>
      <c r="J147" s="54"/>
    </row>
    <row r="148" spans="1:11" outlineLevel="1" x14ac:dyDescent="0.35">
      <c r="A148" s="150" t="s">
        <v>647</v>
      </c>
      <c r="B148" s="36"/>
      <c r="C148" s="158" t="s">
        <v>814</v>
      </c>
      <c r="D148" s="158" t="s">
        <v>303</v>
      </c>
      <c r="E148" s="64">
        <v>25</v>
      </c>
      <c r="F148" s="88">
        <v>750</v>
      </c>
      <c r="G148" s="66">
        <f t="shared" si="11"/>
        <v>18750</v>
      </c>
      <c r="H148" s="9"/>
      <c r="I148" s="9"/>
      <c r="J148" s="54"/>
    </row>
    <row r="149" spans="1:11" outlineLevel="1" x14ac:dyDescent="0.35">
      <c r="A149" s="150" t="s">
        <v>648</v>
      </c>
      <c r="B149" s="36"/>
      <c r="C149" s="158" t="s">
        <v>824</v>
      </c>
      <c r="D149" s="158" t="s">
        <v>21</v>
      </c>
      <c r="E149" s="64">
        <v>5</v>
      </c>
      <c r="F149" s="88">
        <v>1500</v>
      </c>
      <c r="G149" s="66">
        <f t="shared" si="11"/>
        <v>7500</v>
      </c>
      <c r="H149" s="9"/>
      <c r="I149" s="9"/>
      <c r="J149" s="54"/>
    </row>
    <row r="150" spans="1:11" ht="18.5" outlineLevel="1" x14ac:dyDescent="0.35">
      <c r="A150" s="167"/>
      <c r="B150" s="6"/>
      <c r="C150" s="33" t="s">
        <v>794</v>
      </c>
      <c r="D150" s="13"/>
      <c r="E150" s="34"/>
      <c r="F150" s="14"/>
      <c r="G150" s="72">
        <f>SUM(G136:G149)</f>
        <v>377250</v>
      </c>
      <c r="H150" s="13"/>
      <c r="I150" s="13"/>
      <c r="J150" s="55"/>
      <c r="K150" s="134"/>
    </row>
    <row r="151" spans="1:11" ht="18.5" outlineLevel="1" x14ac:dyDescent="0.35">
      <c r="A151" s="170"/>
      <c r="B151" s="159"/>
      <c r="C151" s="160"/>
      <c r="D151" s="113"/>
      <c r="E151" s="136"/>
      <c r="F151" s="115"/>
      <c r="G151" s="161"/>
      <c r="H151" s="113"/>
      <c r="I151" s="113"/>
      <c r="J151" s="118"/>
    </row>
    <row r="152" spans="1:11" ht="37" outlineLevel="1" x14ac:dyDescent="0.35">
      <c r="A152" s="167" t="s">
        <v>62</v>
      </c>
      <c r="B152" s="6"/>
      <c r="C152" s="31" t="s">
        <v>795</v>
      </c>
      <c r="D152" s="6"/>
      <c r="E152" s="7"/>
      <c r="F152" s="7"/>
      <c r="G152" s="65"/>
      <c r="H152" s="6"/>
      <c r="I152" s="6"/>
      <c r="J152" s="53"/>
    </row>
    <row r="153" spans="1:11" ht="72.5" outlineLevel="1" x14ac:dyDescent="0.35">
      <c r="A153" s="149" t="s">
        <v>796</v>
      </c>
      <c r="B153" s="120"/>
      <c r="C153" s="76" t="s">
        <v>820</v>
      </c>
      <c r="D153" s="113" t="s">
        <v>13</v>
      </c>
      <c r="E153" s="114">
        <v>15</v>
      </c>
      <c r="F153" s="115">
        <v>5000</v>
      </c>
      <c r="G153" s="116">
        <f t="shared" ref="G153:G159" si="12">E153*F153</f>
        <v>75000</v>
      </c>
      <c r="H153" s="113"/>
      <c r="I153" s="113"/>
      <c r="J153" s="118"/>
    </row>
    <row r="154" spans="1:11" s="12" customFormat="1" ht="43.5" x14ac:dyDescent="0.35">
      <c r="A154" s="149" t="s">
        <v>797</v>
      </c>
      <c r="B154" s="120"/>
      <c r="C154" s="76" t="s">
        <v>128</v>
      </c>
      <c r="D154" s="113" t="s">
        <v>129</v>
      </c>
      <c r="E154" s="136">
        <v>1000</v>
      </c>
      <c r="F154" s="115">
        <v>150</v>
      </c>
      <c r="G154" s="116">
        <f t="shared" si="12"/>
        <v>150000</v>
      </c>
      <c r="H154" s="113"/>
      <c r="I154" s="113"/>
      <c r="J154" s="118"/>
    </row>
    <row r="155" spans="1:11" s="12" customFormat="1" ht="43.5" x14ac:dyDescent="0.35">
      <c r="A155" s="149" t="s">
        <v>798</v>
      </c>
      <c r="B155" s="120"/>
      <c r="C155" s="76" t="s">
        <v>130</v>
      </c>
      <c r="D155" s="113" t="s">
        <v>129</v>
      </c>
      <c r="E155" s="136">
        <v>200</v>
      </c>
      <c r="F155" s="115">
        <v>220</v>
      </c>
      <c r="G155" s="116">
        <f t="shared" si="12"/>
        <v>44000</v>
      </c>
      <c r="H155" s="113"/>
      <c r="I155" s="113"/>
      <c r="J155" s="118"/>
    </row>
    <row r="156" spans="1:11" outlineLevel="1" x14ac:dyDescent="0.35">
      <c r="A156" s="149" t="s">
        <v>799</v>
      </c>
      <c r="B156" s="120"/>
      <c r="C156" s="76" t="s">
        <v>821</v>
      </c>
      <c r="D156" s="113" t="s">
        <v>21</v>
      </c>
      <c r="E156" s="136">
        <v>500</v>
      </c>
      <c r="F156" s="115">
        <v>250</v>
      </c>
      <c r="G156" s="116">
        <f>F156*E156</f>
        <v>125000</v>
      </c>
      <c r="H156" s="113"/>
      <c r="I156" s="113"/>
      <c r="J156" s="118"/>
    </row>
    <row r="157" spans="1:11" outlineLevel="1" x14ac:dyDescent="0.35">
      <c r="A157" s="149" t="s">
        <v>800</v>
      </c>
      <c r="B157" s="120"/>
      <c r="C157" s="76" t="s">
        <v>822</v>
      </c>
      <c r="D157" s="113" t="s">
        <v>21</v>
      </c>
      <c r="E157" s="136">
        <v>400</v>
      </c>
      <c r="F157" s="115">
        <v>400</v>
      </c>
      <c r="G157" s="116">
        <f>F157*E157</f>
        <v>160000</v>
      </c>
      <c r="H157" s="113"/>
      <c r="I157" s="113"/>
      <c r="J157" s="118"/>
    </row>
    <row r="158" spans="1:11" outlineLevel="1" x14ac:dyDescent="0.35">
      <c r="A158" s="149" t="s">
        <v>800</v>
      </c>
      <c r="B158" s="120"/>
      <c r="C158" s="76" t="s">
        <v>823</v>
      </c>
      <c r="D158" s="113" t="s">
        <v>21</v>
      </c>
      <c r="E158" s="136">
        <v>50</v>
      </c>
      <c r="F158" s="115">
        <v>500</v>
      </c>
      <c r="G158" s="116">
        <f>F158*E158</f>
        <v>25000</v>
      </c>
      <c r="H158" s="113"/>
      <c r="I158" s="113"/>
      <c r="J158" s="118"/>
    </row>
    <row r="159" spans="1:11" outlineLevel="1" x14ac:dyDescent="0.35">
      <c r="A159" s="149" t="s">
        <v>801</v>
      </c>
      <c r="B159" s="120"/>
      <c r="C159" s="76" t="s">
        <v>133</v>
      </c>
      <c r="D159" s="113" t="s">
        <v>13</v>
      </c>
      <c r="E159" s="136">
        <v>10</v>
      </c>
      <c r="F159" s="115">
        <v>2000</v>
      </c>
      <c r="G159" s="116">
        <f t="shared" si="12"/>
        <v>20000</v>
      </c>
      <c r="H159" s="113"/>
      <c r="I159" s="113"/>
      <c r="J159" s="118"/>
    </row>
    <row r="160" spans="1:11" ht="18.5" outlineLevel="1" x14ac:dyDescent="0.35">
      <c r="A160" s="167"/>
      <c r="B160" s="6"/>
      <c r="C160" s="33" t="s">
        <v>802</v>
      </c>
      <c r="D160" s="13"/>
      <c r="E160" s="34"/>
      <c r="F160" s="14"/>
      <c r="G160" s="72">
        <f>SUM(G153:G159)</f>
        <v>599000</v>
      </c>
      <c r="H160" s="13"/>
      <c r="I160" s="13"/>
      <c r="J160" s="55"/>
    </row>
    <row r="161" spans="1:11" ht="18.5" outlineLevel="1" x14ac:dyDescent="0.35">
      <c r="A161" s="41"/>
      <c r="B161" s="42"/>
      <c r="C161" s="43" t="s">
        <v>134</v>
      </c>
      <c r="D161" s="20"/>
      <c r="E161" s="44"/>
      <c r="F161" s="21"/>
      <c r="G161" s="73">
        <f>SUM(G150,G160,G115,G107,G100,G78,G53,G41,G134,,G122)</f>
        <v>17854640</v>
      </c>
      <c r="H161" s="20"/>
      <c r="I161" s="20"/>
      <c r="J161" s="58"/>
      <c r="K161" s="134"/>
    </row>
    <row r="162" spans="1:11" ht="18.5" outlineLevel="1" x14ac:dyDescent="0.35">
      <c r="A162" s="45"/>
      <c r="B162" s="46"/>
      <c r="C162" s="47" t="s">
        <v>742</v>
      </c>
      <c r="D162" s="22"/>
      <c r="E162" s="48"/>
      <c r="F162" s="23">
        <v>1.17</v>
      </c>
      <c r="G162" s="74">
        <f>G161*$F$162</f>
        <v>20889928.799999997</v>
      </c>
      <c r="H162" s="22"/>
      <c r="I162" s="22"/>
      <c r="J162" s="59"/>
      <c r="K162" s="134"/>
    </row>
    <row r="163" spans="1:11" outlineLevel="1" x14ac:dyDescent="0.35">
      <c r="G163" s="62"/>
      <c r="K163" s="134"/>
    </row>
    <row r="164" spans="1:11" outlineLevel="1" x14ac:dyDescent="0.35">
      <c r="K164" s="134"/>
    </row>
    <row r="165" spans="1:11" outlineLevel="1" x14ac:dyDescent="0.35">
      <c r="K165" s="134"/>
    </row>
    <row r="166" spans="1:11" outlineLevel="1" x14ac:dyDescent="0.35">
      <c r="K166" s="134"/>
    </row>
    <row r="167" spans="1:11" outlineLevel="1" x14ac:dyDescent="0.35">
      <c r="K167" s="134"/>
    </row>
    <row r="168" spans="1:11" outlineLevel="1" x14ac:dyDescent="0.35">
      <c r="K168" s="134"/>
    </row>
    <row r="169" spans="1:11" outlineLevel="1" x14ac:dyDescent="0.35">
      <c r="K169" s="134"/>
    </row>
    <row r="170" spans="1:11" outlineLevel="1" x14ac:dyDescent="0.35">
      <c r="K170" s="134"/>
    </row>
    <row r="171" spans="1:11" outlineLevel="1" x14ac:dyDescent="0.35">
      <c r="K171" s="134"/>
    </row>
    <row r="172" spans="1:11" outlineLevel="1" x14ac:dyDescent="0.35">
      <c r="K172" s="134"/>
    </row>
    <row r="173" spans="1:11" outlineLevel="1" x14ac:dyDescent="0.35">
      <c r="K173" s="134"/>
    </row>
    <row r="174" spans="1:11" outlineLevel="1" x14ac:dyDescent="0.35">
      <c r="K174" s="134"/>
    </row>
    <row r="175" spans="1:11" outlineLevel="1" x14ac:dyDescent="0.35">
      <c r="K175" s="134"/>
    </row>
    <row r="176" spans="1:11" outlineLevel="1" x14ac:dyDescent="0.35">
      <c r="K176" s="134"/>
    </row>
    <row r="177" spans="1:11" outlineLevel="1" x14ac:dyDescent="0.35">
      <c r="K177" s="134"/>
    </row>
    <row r="178" spans="1:11" outlineLevel="1" x14ac:dyDescent="0.35">
      <c r="K178" s="134"/>
    </row>
    <row r="179" spans="1:11" outlineLevel="1" x14ac:dyDescent="0.35">
      <c r="K179" s="134"/>
    </row>
    <row r="180" spans="1:11" outlineLevel="1" x14ac:dyDescent="0.35">
      <c r="K180" s="134"/>
    </row>
    <row r="181" spans="1:11" outlineLevel="1" x14ac:dyDescent="0.35">
      <c r="K181" s="134"/>
    </row>
    <row r="182" spans="1:11" outlineLevel="1" x14ac:dyDescent="0.35">
      <c r="K182" s="134"/>
    </row>
    <row r="183" spans="1:11" outlineLevel="1" x14ac:dyDescent="0.35">
      <c r="K183" s="134"/>
    </row>
    <row r="184" spans="1:11" outlineLevel="1" x14ac:dyDescent="0.35">
      <c r="K184" s="134"/>
    </row>
    <row r="185" spans="1:11" outlineLevel="1" x14ac:dyDescent="0.35">
      <c r="K185" s="134"/>
    </row>
    <row r="186" spans="1:11" outlineLevel="1" x14ac:dyDescent="0.35">
      <c r="K186" s="134"/>
    </row>
    <row r="187" spans="1:11" outlineLevel="1" x14ac:dyDescent="0.35">
      <c r="K187" s="134"/>
    </row>
    <row r="188" spans="1:11" outlineLevel="1" x14ac:dyDescent="0.35">
      <c r="K188" s="134"/>
    </row>
    <row r="189" spans="1:11" outlineLevel="1" x14ac:dyDescent="0.35"/>
    <row r="190" spans="1:11" outlineLevel="1" x14ac:dyDescent="0.35"/>
    <row r="191" spans="1:11" s="12" customFormat="1" x14ac:dyDescent="0.35">
      <c r="A191" s="164"/>
      <c r="B191" s="49"/>
      <c r="C191" s="50"/>
      <c r="D191" s="24"/>
      <c r="E191" s="24"/>
      <c r="F191" s="25"/>
      <c r="G191" s="24"/>
      <c r="H191" s="24"/>
      <c r="I191" s="24"/>
      <c r="J191" s="24"/>
    </row>
    <row r="192" spans="1:11" s="12" customFormat="1" x14ac:dyDescent="0.35">
      <c r="A192" s="164"/>
      <c r="B192" s="49"/>
      <c r="C192" s="50"/>
      <c r="D192" s="24"/>
      <c r="E192" s="24"/>
      <c r="F192" s="25"/>
      <c r="G192" s="24"/>
      <c r="H192" s="24"/>
      <c r="I192" s="24"/>
      <c r="J192" s="24"/>
    </row>
    <row r="193" spans="1:10" s="3" customFormat="1" ht="45.75" customHeight="1" outlineLevel="1" x14ac:dyDescent="0.35">
      <c r="A193" s="164"/>
      <c r="B193" s="49"/>
      <c r="C193" s="50"/>
      <c r="D193" s="24"/>
      <c r="E193" s="24"/>
      <c r="F193" s="25"/>
      <c r="G193" s="24"/>
      <c r="H193" s="24"/>
      <c r="I193" s="24"/>
      <c r="J193" s="24"/>
    </row>
    <row r="194" spans="1:10" s="3" customFormat="1" outlineLevel="1" x14ac:dyDescent="0.35">
      <c r="A194" s="164"/>
      <c r="B194" s="49"/>
      <c r="C194" s="50"/>
      <c r="D194" s="24"/>
      <c r="E194" s="24"/>
      <c r="F194" s="25"/>
      <c r="G194" s="24"/>
      <c r="H194" s="24"/>
      <c r="I194" s="24"/>
      <c r="J194" s="24"/>
    </row>
    <row r="195" spans="1:10" s="3" customFormat="1" outlineLevel="1" x14ac:dyDescent="0.35">
      <c r="A195" s="164"/>
      <c r="B195" s="49"/>
      <c r="C195" s="50"/>
      <c r="D195" s="24"/>
      <c r="E195" s="24"/>
      <c r="F195" s="25"/>
      <c r="G195" s="24"/>
      <c r="H195" s="24"/>
      <c r="I195" s="24"/>
      <c r="J195" s="24"/>
    </row>
    <row r="196" spans="1:10" s="3" customFormat="1" outlineLevel="1" x14ac:dyDescent="0.35">
      <c r="A196" s="164"/>
      <c r="B196" s="49"/>
      <c r="C196" s="50"/>
      <c r="D196" s="24"/>
      <c r="E196" s="24"/>
      <c r="F196" s="25"/>
      <c r="G196" s="24"/>
      <c r="H196" s="24"/>
      <c r="I196" s="24"/>
      <c r="J196" s="24"/>
    </row>
    <row r="197" spans="1:10" s="3" customFormat="1" outlineLevel="1" x14ac:dyDescent="0.35">
      <c r="A197" s="164"/>
      <c r="B197" s="49"/>
      <c r="C197" s="50"/>
      <c r="D197" s="24"/>
      <c r="E197" s="24"/>
      <c r="F197" s="25"/>
      <c r="G197" s="24"/>
      <c r="H197" s="24"/>
      <c r="I197" s="24"/>
      <c r="J197" s="24"/>
    </row>
    <row r="198" spans="1:10" s="3" customFormat="1" outlineLevel="1" x14ac:dyDescent="0.35">
      <c r="A198" s="164"/>
      <c r="B198" s="49"/>
      <c r="C198" s="50"/>
      <c r="D198" s="24"/>
      <c r="E198" s="24"/>
      <c r="F198" s="25"/>
      <c r="G198" s="24"/>
      <c r="H198" s="24"/>
      <c r="I198" s="24"/>
      <c r="J198" s="24"/>
    </row>
    <row r="199" spans="1:10" s="3" customFormat="1" outlineLevel="1" x14ac:dyDescent="0.35">
      <c r="A199" s="164"/>
      <c r="B199" s="49"/>
      <c r="C199" s="50"/>
      <c r="D199" s="24"/>
      <c r="E199" s="24"/>
      <c r="F199" s="25"/>
      <c r="G199" s="24"/>
      <c r="H199" s="24"/>
      <c r="I199" s="24"/>
      <c r="J199" s="24"/>
    </row>
    <row r="200" spans="1:10" s="3" customFormat="1" ht="45" customHeight="1" outlineLevel="1" x14ac:dyDescent="0.35">
      <c r="A200" s="164"/>
      <c r="B200" s="49"/>
      <c r="C200" s="50"/>
      <c r="D200" s="24"/>
      <c r="E200" s="24"/>
      <c r="F200" s="25"/>
      <c r="G200" s="24"/>
      <c r="H200" s="24"/>
      <c r="I200" s="24"/>
      <c r="J200" s="24"/>
    </row>
    <row r="201" spans="1:10" s="3" customFormat="1" ht="45.75" customHeight="1" outlineLevel="1" x14ac:dyDescent="0.35">
      <c r="A201" s="164"/>
      <c r="B201" s="49"/>
      <c r="C201" s="50"/>
      <c r="D201" s="24"/>
      <c r="E201" s="24"/>
      <c r="F201" s="25"/>
      <c r="G201" s="24"/>
      <c r="H201" s="24"/>
      <c r="I201" s="24"/>
      <c r="J201" s="24"/>
    </row>
    <row r="202" spans="1:10" s="3" customFormat="1" outlineLevel="1" x14ac:dyDescent="0.35">
      <c r="A202" s="164"/>
      <c r="B202" s="49"/>
      <c r="C202" s="50"/>
      <c r="D202" s="24"/>
      <c r="E202" s="24"/>
      <c r="F202" s="25"/>
      <c r="G202" s="24"/>
      <c r="H202" s="24"/>
      <c r="I202" s="24"/>
      <c r="J202" s="24"/>
    </row>
    <row r="203" spans="1:10" s="3" customFormat="1" ht="45.75" customHeight="1" outlineLevel="1" x14ac:dyDescent="0.35">
      <c r="A203" s="164"/>
      <c r="B203" s="49"/>
      <c r="C203" s="50"/>
      <c r="D203" s="24"/>
      <c r="E203" s="24"/>
      <c r="F203" s="25"/>
      <c r="G203" s="24"/>
      <c r="H203" s="24"/>
      <c r="I203" s="24"/>
      <c r="J203" s="24"/>
    </row>
    <row r="204" spans="1:10" s="3" customFormat="1" ht="45.75" customHeight="1" outlineLevel="1" x14ac:dyDescent="0.35">
      <c r="A204" s="164"/>
      <c r="B204" s="49"/>
      <c r="C204" s="50"/>
      <c r="D204" s="24"/>
      <c r="E204" s="24"/>
      <c r="F204" s="25"/>
      <c r="G204" s="24"/>
      <c r="H204" s="24"/>
      <c r="I204" s="24"/>
      <c r="J204" s="24"/>
    </row>
    <row r="205" spans="1:10" s="3" customFormat="1" ht="45.75" customHeight="1" outlineLevel="1" x14ac:dyDescent="0.35">
      <c r="A205" s="164"/>
      <c r="B205" s="49"/>
      <c r="C205" s="50"/>
      <c r="D205" s="24"/>
      <c r="E205" s="24"/>
      <c r="F205" s="25"/>
      <c r="G205" s="24"/>
      <c r="H205" s="24"/>
      <c r="I205" s="24"/>
      <c r="J205" s="24"/>
    </row>
    <row r="206" spans="1:10" s="3" customFormat="1" outlineLevel="1" x14ac:dyDescent="0.35">
      <c r="A206" s="164"/>
      <c r="B206" s="49"/>
      <c r="C206" s="50"/>
      <c r="D206" s="24"/>
      <c r="E206" s="24"/>
      <c r="F206" s="25"/>
      <c r="G206" s="24"/>
      <c r="H206" s="24"/>
      <c r="I206" s="24"/>
      <c r="J206" s="24"/>
    </row>
    <row r="207" spans="1:10" s="3" customFormat="1" ht="45.75" customHeight="1" outlineLevel="1" x14ac:dyDescent="0.35">
      <c r="A207" s="164"/>
      <c r="B207" s="49"/>
      <c r="C207" s="50"/>
      <c r="D207" s="24"/>
      <c r="E207" s="24"/>
      <c r="F207" s="25"/>
      <c r="G207" s="24"/>
      <c r="H207" s="24"/>
      <c r="I207" s="24"/>
      <c r="J207" s="24"/>
    </row>
    <row r="208" spans="1:10" s="3" customFormat="1" outlineLevel="1" x14ac:dyDescent="0.35">
      <c r="A208" s="164"/>
      <c r="B208" s="49"/>
      <c r="C208" s="50"/>
      <c r="D208" s="24"/>
      <c r="E208" s="24"/>
      <c r="F208" s="25"/>
      <c r="G208" s="24"/>
      <c r="H208" s="24"/>
      <c r="I208" s="24"/>
      <c r="J208" s="24"/>
    </row>
    <row r="209" spans="1:10" s="157" customFormat="1" ht="45.75" customHeight="1" outlineLevel="1" x14ac:dyDescent="0.35">
      <c r="A209" s="164"/>
      <c r="B209" s="49"/>
      <c r="C209" s="50"/>
      <c r="D209" s="24"/>
      <c r="E209" s="24"/>
      <c r="F209" s="25"/>
      <c r="G209" s="24"/>
      <c r="H209" s="24"/>
      <c r="I209" s="24"/>
      <c r="J209" s="24"/>
    </row>
    <row r="210" spans="1:10" s="157" customFormat="1" ht="45.75" customHeight="1" outlineLevel="1" x14ac:dyDescent="0.35">
      <c r="A210" s="164"/>
      <c r="B210" s="49"/>
      <c r="C210" s="50"/>
      <c r="D210" s="24"/>
      <c r="E210" s="24"/>
      <c r="F210" s="25"/>
      <c r="G210" s="24"/>
      <c r="H210" s="24"/>
      <c r="I210" s="24"/>
      <c r="J210" s="24"/>
    </row>
    <row r="211" spans="1:10" s="157" customFormat="1" ht="45.75" customHeight="1" outlineLevel="1" x14ac:dyDescent="0.35">
      <c r="A211" s="164"/>
      <c r="B211" s="49"/>
      <c r="C211" s="50"/>
      <c r="D211" s="24"/>
      <c r="E211" s="24"/>
      <c r="F211" s="25"/>
      <c r="G211" s="24"/>
      <c r="H211" s="24"/>
      <c r="I211" s="24"/>
      <c r="J211" s="24"/>
    </row>
    <row r="212" spans="1:10" outlineLevel="1" x14ac:dyDescent="0.35"/>
    <row r="213" spans="1:10" outlineLevel="1" x14ac:dyDescent="0.35"/>
    <row r="214" spans="1:10" outlineLevel="1" x14ac:dyDescent="0.35"/>
    <row r="215" spans="1:10" s="12" customFormat="1" x14ac:dyDescent="0.35">
      <c r="A215" s="164"/>
      <c r="B215" s="49"/>
      <c r="C215" s="50"/>
      <c r="D215" s="24"/>
      <c r="E215" s="24"/>
      <c r="F215" s="25"/>
      <c r="G215" s="24"/>
      <c r="H215" s="24"/>
      <c r="I215" s="24"/>
      <c r="J215" s="24"/>
    </row>
    <row r="216" spans="1:10" s="12" customFormat="1" x14ac:dyDescent="0.35">
      <c r="A216" s="164"/>
      <c r="B216" s="49"/>
      <c r="C216" s="50"/>
      <c r="D216" s="24"/>
      <c r="E216" s="24"/>
      <c r="F216" s="25"/>
      <c r="G216" s="24"/>
      <c r="H216" s="24"/>
      <c r="I216" s="24"/>
      <c r="J216" s="24"/>
    </row>
    <row r="217" spans="1:10" s="12" customFormat="1" outlineLevel="1" x14ac:dyDescent="0.35">
      <c r="A217" s="164"/>
      <c r="B217" s="49"/>
      <c r="C217" s="50"/>
      <c r="D217" s="24"/>
      <c r="E217" s="24"/>
      <c r="F217" s="25"/>
      <c r="G217" s="24"/>
      <c r="H217" s="24"/>
      <c r="I217" s="24"/>
      <c r="J217" s="24"/>
    </row>
    <row r="218" spans="1:10" outlineLevel="1" x14ac:dyDescent="0.35"/>
    <row r="219" spans="1:10" outlineLevel="1" x14ac:dyDescent="0.35"/>
    <row r="220" spans="1:10" outlineLevel="1" x14ac:dyDescent="0.35"/>
    <row r="221" spans="1:10" outlineLevel="1" x14ac:dyDescent="0.35"/>
    <row r="222" spans="1:10" outlineLevel="1" x14ac:dyDescent="0.35"/>
    <row r="223" spans="1:10" s="12" customFormat="1" outlineLevel="1" x14ac:dyDescent="0.35">
      <c r="A223" s="164"/>
      <c r="B223" s="49"/>
      <c r="C223" s="50"/>
      <c r="D223" s="24"/>
      <c r="E223" s="24"/>
      <c r="F223" s="25"/>
      <c r="G223" s="24"/>
      <c r="H223" s="24"/>
      <c r="I223" s="24"/>
      <c r="J223" s="24"/>
    </row>
    <row r="224" spans="1:10" s="3" customFormat="1" outlineLevel="1" x14ac:dyDescent="0.35">
      <c r="A224" s="164"/>
      <c r="B224" s="49"/>
      <c r="C224" s="50"/>
      <c r="D224" s="24"/>
      <c r="E224" s="24"/>
      <c r="F224" s="25"/>
      <c r="G224" s="24"/>
      <c r="H224" s="24"/>
      <c r="I224" s="24"/>
      <c r="J224" s="24"/>
    </row>
    <row r="225" outlineLevel="1" x14ac:dyDescent="0.35"/>
    <row r="226" outlineLevel="1" x14ac:dyDescent="0.35"/>
    <row r="227" outlineLevel="1" x14ac:dyDescent="0.35"/>
    <row r="228" outlineLevel="1" x14ac:dyDescent="0.35"/>
    <row r="229" outlineLevel="1" x14ac:dyDescent="0.35"/>
    <row r="230" outlineLevel="1" x14ac:dyDescent="0.35"/>
    <row r="231" outlineLevel="1" x14ac:dyDescent="0.35"/>
    <row r="232" outlineLevel="1" x14ac:dyDescent="0.35"/>
    <row r="233" outlineLevel="1" x14ac:dyDescent="0.35"/>
    <row r="234" outlineLevel="1" x14ac:dyDescent="0.35"/>
    <row r="235" outlineLevel="1" x14ac:dyDescent="0.35"/>
    <row r="236" outlineLevel="1" x14ac:dyDescent="0.35"/>
    <row r="237" outlineLevel="1" x14ac:dyDescent="0.35"/>
    <row r="238" outlineLevel="1" x14ac:dyDescent="0.35"/>
    <row r="239" outlineLevel="1" x14ac:dyDescent="0.35"/>
    <row r="240" outlineLevel="1" x14ac:dyDescent="0.35"/>
    <row r="241" spans="1:10" outlineLevel="1" x14ac:dyDescent="0.35"/>
    <row r="242" spans="1:10" s="12" customFormat="1" outlineLevel="1" x14ac:dyDescent="0.35">
      <c r="A242" s="164"/>
      <c r="B242" s="49"/>
      <c r="C242" s="50"/>
      <c r="D242" s="24"/>
      <c r="E242" s="24"/>
      <c r="F242" s="25"/>
      <c r="G242" s="24"/>
      <c r="H242" s="24"/>
      <c r="I242" s="24"/>
      <c r="J242" s="24"/>
    </row>
    <row r="243" spans="1:10" outlineLevel="1" x14ac:dyDescent="0.35"/>
    <row r="244" spans="1:10" outlineLevel="1" x14ac:dyDescent="0.35"/>
    <row r="245" spans="1:10" outlineLevel="1" x14ac:dyDescent="0.35"/>
    <row r="246" spans="1:10" outlineLevel="1" x14ac:dyDescent="0.35"/>
    <row r="247" spans="1:10" outlineLevel="1" x14ac:dyDescent="0.35"/>
    <row r="248" spans="1:10" outlineLevel="1" x14ac:dyDescent="0.35"/>
    <row r="249" spans="1:10" outlineLevel="1" x14ac:dyDescent="0.35"/>
    <row r="250" spans="1:10" s="12" customFormat="1" x14ac:dyDescent="0.35">
      <c r="A250" s="164"/>
      <c r="B250" s="49"/>
      <c r="C250" s="50"/>
      <c r="D250" s="24"/>
      <c r="E250" s="24"/>
      <c r="F250" s="25"/>
      <c r="G250" s="24"/>
      <c r="H250" s="24"/>
      <c r="I250" s="24"/>
      <c r="J250" s="24"/>
    </row>
    <row r="251" spans="1:10" s="8" customFormat="1" x14ac:dyDescent="0.35">
      <c r="A251" s="164"/>
      <c r="B251" s="49"/>
      <c r="C251" s="50"/>
      <c r="D251" s="24"/>
      <c r="E251" s="24"/>
      <c r="F251" s="25"/>
      <c r="G251" s="24"/>
      <c r="H251" s="24"/>
      <c r="I251" s="24"/>
      <c r="J251" s="24"/>
    </row>
    <row r="252" spans="1:10" outlineLevel="1" x14ac:dyDescent="0.35"/>
    <row r="253" spans="1:10" outlineLevel="1" x14ac:dyDescent="0.35"/>
    <row r="254" spans="1:10" outlineLevel="1" x14ac:dyDescent="0.35"/>
    <row r="255" spans="1:10" outlineLevel="1" x14ac:dyDescent="0.35"/>
    <row r="256" spans="1:10" outlineLevel="1" x14ac:dyDescent="0.35"/>
    <row r="257" spans="1:10" outlineLevel="1" x14ac:dyDescent="0.35"/>
    <row r="258" spans="1:10" outlineLevel="1" x14ac:dyDescent="0.35"/>
    <row r="259" spans="1:10" outlineLevel="1" x14ac:dyDescent="0.35"/>
    <row r="260" spans="1:10" outlineLevel="1" x14ac:dyDescent="0.35"/>
    <row r="261" spans="1:10" outlineLevel="1" x14ac:dyDescent="0.35"/>
    <row r="262" spans="1:10" outlineLevel="1" x14ac:dyDescent="0.35"/>
    <row r="263" spans="1:10" outlineLevel="1" x14ac:dyDescent="0.35"/>
    <row r="264" spans="1:10" s="12" customFormat="1" x14ac:dyDescent="0.35">
      <c r="A264" s="164"/>
      <c r="B264" s="49"/>
      <c r="C264" s="50"/>
      <c r="D264" s="24"/>
      <c r="E264" s="24"/>
      <c r="F264" s="25"/>
      <c r="G264" s="24"/>
      <c r="H264" s="24"/>
      <c r="I264" s="24"/>
      <c r="J264" s="24"/>
    </row>
    <row r="265" spans="1:10" s="8" customFormat="1" x14ac:dyDescent="0.35">
      <c r="A265" s="164"/>
      <c r="B265" s="49"/>
      <c r="C265" s="50"/>
      <c r="D265" s="24"/>
      <c r="E265" s="24"/>
      <c r="F265" s="25"/>
      <c r="G265" s="24"/>
      <c r="H265" s="24"/>
      <c r="I265" s="24"/>
      <c r="J265" s="24"/>
    </row>
    <row r="266" spans="1:10" s="3" customFormat="1" ht="45.75" customHeight="1" outlineLevel="1" x14ac:dyDescent="0.35">
      <c r="A266" s="164"/>
      <c r="B266" s="49"/>
      <c r="C266" s="50"/>
      <c r="D266" s="24"/>
      <c r="E266" s="24"/>
      <c r="F266" s="25"/>
      <c r="G266" s="24"/>
      <c r="H266" s="24"/>
      <c r="I266" s="24"/>
      <c r="J266" s="24"/>
    </row>
    <row r="267" spans="1:10" outlineLevel="1" x14ac:dyDescent="0.35"/>
    <row r="268" spans="1:10" outlineLevel="1" x14ac:dyDescent="0.35"/>
    <row r="269" spans="1:10" outlineLevel="1" x14ac:dyDescent="0.35"/>
    <row r="270" spans="1:10" outlineLevel="1" x14ac:dyDescent="0.35"/>
    <row r="271" spans="1:10" outlineLevel="1" x14ac:dyDescent="0.35"/>
    <row r="272" spans="1:10" outlineLevel="1" x14ac:dyDescent="0.35"/>
    <row r="273" outlineLevel="1" x14ac:dyDescent="0.35"/>
    <row r="274" outlineLevel="1" x14ac:dyDescent="0.35"/>
    <row r="275" outlineLevel="1" x14ac:dyDescent="0.35"/>
    <row r="276" outlineLevel="1" x14ac:dyDescent="0.35"/>
    <row r="277" outlineLevel="1" x14ac:dyDescent="0.35"/>
    <row r="278" outlineLevel="1" x14ac:dyDescent="0.35"/>
    <row r="279" outlineLevel="1" x14ac:dyDescent="0.35"/>
    <row r="280" outlineLevel="1" x14ac:dyDescent="0.35"/>
    <row r="281" outlineLevel="1" x14ac:dyDescent="0.35"/>
    <row r="282" outlineLevel="1" x14ac:dyDescent="0.35"/>
    <row r="283" outlineLevel="1" x14ac:dyDescent="0.35"/>
    <row r="284" outlineLevel="1" x14ac:dyDescent="0.35"/>
    <row r="285" outlineLevel="1" x14ac:dyDescent="0.35"/>
    <row r="286" outlineLevel="1" x14ac:dyDescent="0.35"/>
    <row r="287" outlineLevel="1" x14ac:dyDescent="0.35"/>
    <row r="288" outlineLevel="1" x14ac:dyDescent="0.35"/>
    <row r="289" spans="1:10" s="12" customFormat="1" x14ac:dyDescent="0.35">
      <c r="A289" s="164"/>
      <c r="B289" s="49"/>
      <c r="C289" s="50"/>
      <c r="D289" s="24"/>
      <c r="E289" s="24"/>
      <c r="F289" s="25"/>
      <c r="G289" s="24"/>
      <c r="H289" s="24"/>
      <c r="I289" s="24"/>
      <c r="J289" s="24"/>
    </row>
    <row r="290" spans="1:10" s="8" customFormat="1" x14ac:dyDescent="0.35">
      <c r="A290" s="164"/>
      <c r="B290" s="49"/>
      <c r="C290" s="50"/>
      <c r="D290" s="24"/>
      <c r="E290" s="24"/>
      <c r="F290" s="25"/>
      <c r="G290" s="24"/>
      <c r="H290" s="24"/>
      <c r="I290" s="24"/>
      <c r="J290" s="24"/>
    </row>
    <row r="291" spans="1:10" s="3" customFormat="1" ht="45.75" customHeight="1" outlineLevel="1" x14ac:dyDescent="0.35">
      <c r="A291" s="164"/>
      <c r="B291" s="49"/>
      <c r="C291" s="50"/>
      <c r="D291" s="24"/>
      <c r="E291" s="24"/>
      <c r="F291" s="25"/>
      <c r="G291" s="24"/>
      <c r="H291" s="24"/>
      <c r="I291" s="24"/>
      <c r="J291" s="24"/>
    </row>
    <row r="292" spans="1:10" s="12" customFormat="1" outlineLevel="1" x14ac:dyDescent="0.35">
      <c r="A292" s="164"/>
      <c r="B292" s="49"/>
      <c r="C292" s="50"/>
      <c r="D292" s="24"/>
      <c r="E292" s="24"/>
      <c r="F292" s="25"/>
      <c r="G292" s="24"/>
      <c r="H292" s="24"/>
      <c r="I292" s="24"/>
      <c r="J292" s="24"/>
    </row>
    <row r="293" spans="1:10" outlineLevel="1" x14ac:dyDescent="0.35"/>
    <row r="294" spans="1:10" outlineLevel="1" x14ac:dyDescent="0.35"/>
    <row r="295" spans="1:10" outlineLevel="1" x14ac:dyDescent="0.35"/>
    <row r="296" spans="1:10" outlineLevel="1" x14ac:dyDescent="0.35"/>
    <row r="297" spans="1:10" s="12" customFormat="1" outlineLevel="1" x14ac:dyDescent="0.35">
      <c r="A297" s="164"/>
      <c r="B297" s="49"/>
      <c r="C297" s="50"/>
      <c r="D297" s="24"/>
      <c r="E297" s="24"/>
      <c r="F297" s="25"/>
      <c r="G297" s="24"/>
      <c r="H297" s="24"/>
      <c r="I297" s="24"/>
      <c r="J297" s="24"/>
    </row>
    <row r="298" spans="1:10" s="12" customFormat="1" outlineLevel="1" x14ac:dyDescent="0.35">
      <c r="A298" s="164"/>
      <c r="B298" s="49"/>
      <c r="C298" s="50"/>
      <c r="D298" s="24"/>
      <c r="E298" s="24"/>
      <c r="F298" s="25"/>
      <c r="G298" s="24"/>
      <c r="H298" s="24"/>
      <c r="I298" s="24"/>
      <c r="J298" s="24"/>
    </row>
    <row r="299" spans="1:10" s="12" customFormat="1" outlineLevel="1" x14ac:dyDescent="0.35">
      <c r="A299" s="164"/>
      <c r="B299" s="49"/>
      <c r="C299" s="50"/>
      <c r="D299" s="24"/>
      <c r="E299" s="24"/>
      <c r="F299" s="25"/>
      <c r="G299" s="24"/>
      <c r="H299" s="24"/>
      <c r="I299" s="24"/>
      <c r="J299" s="24"/>
    </row>
    <row r="300" spans="1:10" s="12" customFormat="1" outlineLevel="1" x14ac:dyDescent="0.35">
      <c r="A300" s="164"/>
      <c r="B300" s="49"/>
      <c r="C300" s="50"/>
      <c r="D300" s="24"/>
      <c r="E300" s="24"/>
      <c r="F300" s="25"/>
      <c r="G300" s="24"/>
      <c r="H300" s="24"/>
      <c r="I300" s="24"/>
      <c r="J300" s="24"/>
    </row>
    <row r="301" spans="1:10" s="12" customFormat="1" outlineLevel="1" x14ac:dyDescent="0.35">
      <c r="A301" s="164"/>
      <c r="B301" s="49"/>
      <c r="C301" s="50"/>
      <c r="D301" s="24"/>
      <c r="E301" s="24"/>
      <c r="F301" s="25"/>
      <c r="G301" s="24"/>
      <c r="H301" s="24"/>
      <c r="I301" s="24"/>
      <c r="J301" s="24"/>
    </row>
    <row r="302" spans="1:10" s="12" customFormat="1" outlineLevel="1" x14ac:dyDescent="0.35">
      <c r="A302" s="164"/>
      <c r="B302" s="49"/>
      <c r="C302" s="50"/>
      <c r="D302" s="24"/>
      <c r="E302" s="24"/>
      <c r="F302" s="25"/>
      <c r="G302" s="24"/>
      <c r="H302" s="24"/>
      <c r="I302" s="24"/>
      <c r="J302" s="24"/>
    </row>
    <row r="303" spans="1:10" s="12" customFormat="1" outlineLevel="1" x14ac:dyDescent="0.35">
      <c r="A303" s="164"/>
      <c r="B303" s="49"/>
      <c r="C303" s="50"/>
      <c r="D303" s="24"/>
      <c r="E303" s="24"/>
      <c r="F303" s="25"/>
      <c r="G303" s="24"/>
      <c r="H303" s="24"/>
      <c r="I303" s="24"/>
      <c r="J303" s="24"/>
    </row>
    <row r="304" spans="1:10" s="12" customFormat="1" outlineLevel="1" x14ac:dyDescent="0.35">
      <c r="A304" s="164"/>
      <c r="B304" s="49"/>
      <c r="C304" s="50"/>
      <c r="D304" s="24"/>
      <c r="E304" s="24"/>
      <c r="F304" s="25"/>
      <c r="G304" s="24"/>
      <c r="H304" s="24"/>
      <c r="I304" s="24"/>
      <c r="J304" s="24"/>
    </row>
    <row r="305" spans="1:10" s="12" customFormat="1" outlineLevel="1" x14ac:dyDescent="0.35">
      <c r="A305" s="164"/>
      <c r="B305" s="49"/>
      <c r="C305" s="50"/>
      <c r="D305" s="24"/>
      <c r="E305" s="24"/>
      <c r="F305" s="25"/>
      <c r="G305" s="24"/>
      <c r="H305" s="24"/>
      <c r="I305" s="24"/>
      <c r="J305" s="24"/>
    </row>
    <row r="306" spans="1:10" s="63" customFormat="1" outlineLevel="1" x14ac:dyDescent="0.35">
      <c r="A306" s="164"/>
      <c r="B306" s="49"/>
      <c r="C306" s="50"/>
      <c r="D306" s="24"/>
      <c r="E306" s="24"/>
      <c r="F306" s="25"/>
      <c r="G306" s="24"/>
      <c r="H306" s="24"/>
      <c r="I306" s="24"/>
      <c r="J306" s="24"/>
    </row>
    <row r="307" spans="1:10" s="12" customFormat="1" outlineLevel="1" x14ac:dyDescent="0.35">
      <c r="A307" s="164"/>
      <c r="B307" s="49"/>
      <c r="C307" s="50"/>
      <c r="D307" s="24"/>
      <c r="E307" s="24"/>
      <c r="F307" s="25"/>
      <c r="G307" s="24"/>
      <c r="H307" s="24"/>
      <c r="I307" s="24"/>
      <c r="J307" s="24"/>
    </row>
    <row r="308" spans="1:10" s="12" customFormat="1" outlineLevel="1" x14ac:dyDescent="0.35">
      <c r="A308" s="164"/>
      <c r="B308" s="49"/>
      <c r="C308" s="50"/>
      <c r="D308" s="24"/>
      <c r="E308" s="24"/>
      <c r="F308" s="25"/>
      <c r="G308" s="24"/>
      <c r="H308" s="24"/>
      <c r="I308" s="24"/>
      <c r="J308" s="24"/>
    </row>
    <row r="309" spans="1:10" s="12" customFormat="1" outlineLevel="1" x14ac:dyDescent="0.35">
      <c r="A309" s="164"/>
      <c r="B309" s="49"/>
      <c r="C309" s="50"/>
      <c r="D309" s="24"/>
      <c r="E309" s="24"/>
      <c r="F309" s="25"/>
      <c r="G309" s="24"/>
      <c r="H309" s="24"/>
      <c r="I309" s="24"/>
      <c r="J309" s="24"/>
    </row>
    <row r="310" spans="1:10" s="12" customFormat="1" outlineLevel="1" x14ac:dyDescent="0.35">
      <c r="A310" s="164"/>
      <c r="B310" s="49"/>
      <c r="C310" s="50"/>
      <c r="D310" s="24"/>
      <c r="E310" s="24"/>
      <c r="F310" s="25"/>
      <c r="G310" s="24"/>
      <c r="H310" s="24"/>
      <c r="I310" s="24"/>
      <c r="J310" s="24"/>
    </row>
    <row r="311" spans="1:10" s="12" customFormat="1" x14ac:dyDescent="0.35">
      <c r="A311" s="164"/>
      <c r="B311" s="49"/>
      <c r="C311" s="50"/>
      <c r="D311" s="24"/>
      <c r="E311" s="24"/>
      <c r="F311" s="25"/>
      <c r="G311" s="24"/>
      <c r="H311" s="24"/>
      <c r="I311" s="24"/>
      <c r="J311" s="24"/>
    </row>
    <row r="312" spans="1:10" s="8" customFormat="1" x14ac:dyDescent="0.35">
      <c r="A312" s="164"/>
      <c r="B312" s="49"/>
      <c r="C312" s="50"/>
      <c r="D312" s="24"/>
      <c r="E312" s="24"/>
      <c r="F312" s="25"/>
      <c r="G312" s="24"/>
      <c r="H312" s="24"/>
      <c r="I312" s="24"/>
      <c r="J312" s="24"/>
    </row>
    <row r="313" spans="1:10" outlineLevel="1" x14ac:dyDescent="0.35"/>
    <row r="314" spans="1:10" outlineLevel="1" x14ac:dyDescent="0.35"/>
    <row r="315" spans="1:10" outlineLevel="1" x14ac:dyDescent="0.35"/>
    <row r="316" spans="1:10" outlineLevel="1" x14ac:dyDescent="0.35"/>
    <row r="317" spans="1:10" outlineLevel="1" x14ac:dyDescent="0.35"/>
    <row r="318" spans="1:10" s="12" customFormat="1" x14ac:dyDescent="0.35">
      <c r="A318" s="164"/>
      <c r="B318" s="49"/>
      <c r="C318" s="50"/>
      <c r="D318" s="24"/>
      <c r="E318" s="24"/>
      <c r="F318" s="25"/>
      <c r="G318" s="24"/>
      <c r="H318" s="24"/>
      <c r="I318" s="24"/>
      <c r="J318" s="24"/>
    </row>
    <row r="319" spans="1:10" s="8" customFormat="1" x14ac:dyDescent="0.35">
      <c r="A319" s="164"/>
      <c r="B319" s="49"/>
      <c r="C319" s="50"/>
      <c r="D319" s="24"/>
      <c r="E319" s="24"/>
      <c r="F319" s="25"/>
      <c r="G319" s="24"/>
      <c r="H319" s="24"/>
      <c r="I319" s="24"/>
      <c r="J319" s="24"/>
    </row>
    <row r="320" spans="1:10" s="3" customFormat="1" ht="45.75" customHeight="1" outlineLevel="1" x14ac:dyDescent="0.35">
      <c r="A320" s="164"/>
      <c r="B320" s="49"/>
      <c r="C320" s="50"/>
      <c r="D320" s="24"/>
      <c r="E320" s="24"/>
      <c r="F320" s="25"/>
      <c r="G320" s="24"/>
      <c r="H320" s="24"/>
      <c r="I320" s="24"/>
      <c r="J320" s="24"/>
    </row>
    <row r="321" spans="1:10" outlineLevel="1" x14ac:dyDescent="0.35"/>
    <row r="322" spans="1:10" outlineLevel="1" x14ac:dyDescent="0.35"/>
    <row r="323" spans="1:10" outlineLevel="1" x14ac:dyDescent="0.35"/>
    <row r="324" spans="1:10" outlineLevel="1" x14ac:dyDescent="0.35"/>
    <row r="325" spans="1:10" outlineLevel="1" x14ac:dyDescent="0.35"/>
    <row r="326" spans="1:10" outlineLevel="1" x14ac:dyDescent="0.35"/>
    <row r="327" spans="1:10" s="12" customFormat="1" x14ac:dyDescent="0.35">
      <c r="A327" s="164"/>
      <c r="B327" s="49"/>
      <c r="C327" s="50"/>
      <c r="D327" s="24"/>
      <c r="E327" s="24"/>
      <c r="F327" s="25"/>
      <c r="G327" s="24"/>
      <c r="H327" s="24"/>
      <c r="I327" s="24"/>
      <c r="J327" s="24"/>
    </row>
    <row r="328" spans="1:10" s="8" customFormat="1" x14ac:dyDescent="0.35">
      <c r="A328" s="164"/>
      <c r="B328" s="49"/>
      <c r="C328" s="50"/>
      <c r="D328" s="24"/>
      <c r="E328" s="24"/>
      <c r="F328" s="25"/>
      <c r="G328" s="24"/>
      <c r="H328" s="24"/>
      <c r="I328" s="24"/>
      <c r="J328" s="24"/>
    </row>
    <row r="329" spans="1:10" outlineLevel="1" x14ac:dyDescent="0.35"/>
    <row r="330" spans="1:10" outlineLevel="1" x14ac:dyDescent="0.35"/>
    <row r="331" spans="1:10" outlineLevel="1" x14ac:dyDescent="0.35"/>
    <row r="332" spans="1:10" outlineLevel="1" x14ac:dyDescent="0.35"/>
    <row r="333" spans="1:10" outlineLevel="1" x14ac:dyDescent="0.35"/>
    <row r="334" spans="1:10" outlineLevel="1" x14ac:dyDescent="0.35"/>
    <row r="335" spans="1:10" outlineLevel="1" x14ac:dyDescent="0.35"/>
    <row r="336" spans="1:10" outlineLevel="1" x14ac:dyDescent="0.35"/>
    <row r="337" spans="1:10" outlineLevel="1" x14ac:dyDescent="0.35"/>
    <row r="338" spans="1:10" s="12" customFormat="1" ht="22.5" customHeight="1" x14ac:dyDescent="0.35">
      <c r="A338" s="164"/>
      <c r="B338" s="49"/>
      <c r="C338" s="50"/>
      <c r="D338" s="24"/>
      <c r="E338" s="24"/>
      <c r="F338" s="25"/>
      <c r="G338" s="24"/>
      <c r="H338" s="24"/>
      <c r="I338" s="24"/>
      <c r="J338" s="24"/>
    </row>
    <row r="339" spans="1:10" s="8" customFormat="1" x14ac:dyDescent="0.35">
      <c r="A339" s="164"/>
      <c r="B339" s="49"/>
      <c r="C339" s="50"/>
      <c r="D339" s="24"/>
      <c r="E339" s="24"/>
      <c r="F339" s="25"/>
      <c r="G339" s="24"/>
      <c r="H339" s="24"/>
      <c r="I339" s="24"/>
      <c r="J339" s="24"/>
    </row>
    <row r="340" spans="1:10" s="12" customFormat="1" outlineLevel="1" x14ac:dyDescent="0.35">
      <c r="A340" s="164"/>
      <c r="B340" s="49"/>
      <c r="C340" s="50"/>
      <c r="D340" s="24"/>
      <c r="E340" s="24"/>
      <c r="F340" s="25"/>
      <c r="G340" s="24"/>
      <c r="H340" s="24"/>
      <c r="I340" s="24"/>
      <c r="J340" s="24"/>
    </row>
    <row r="341" spans="1:10" s="12" customFormat="1" outlineLevel="1" x14ac:dyDescent="0.35">
      <c r="A341" s="164"/>
      <c r="B341" s="49"/>
      <c r="C341" s="50"/>
      <c r="D341" s="24"/>
      <c r="E341" s="24"/>
      <c r="F341" s="25"/>
      <c r="G341" s="24"/>
      <c r="H341" s="24"/>
      <c r="I341" s="24"/>
      <c r="J341" s="24"/>
    </row>
    <row r="342" spans="1:10" s="12" customFormat="1" outlineLevel="1" x14ac:dyDescent="0.35">
      <c r="A342" s="164"/>
      <c r="B342" s="49"/>
      <c r="C342" s="50"/>
      <c r="D342" s="24"/>
      <c r="E342" s="24"/>
      <c r="F342" s="25"/>
      <c r="G342" s="24"/>
      <c r="H342" s="24"/>
      <c r="I342" s="24"/>
      <c r="J342" s="24"/>
    </row>
    <row r="343" spans="1:10" s="12" customFormat="1" outlineLevel="1" x14ac:dyDescent="0.35">
      <c r="A343" s="164"/>
      <c r="B343" s="49"/>
      <c r="C343" s="50"/>
      <c r="D343" s="24"/>
      <c r="E343" s="24"/>
      <c r="F343" s="25"/>
      <c r="G343" s="24"/>
      <c r="H343" s="24"/>
      <c r="I343" s="24"/>
      <c r="J343" s="24"/>
    </row>
    <row r="344" spans="1:10" s="12" customFormat="1" outlineLevel="1" x14ac:dyDescent="0.35">
      <c r="A344" s="164"/>
      <c r="B344" s="49"/>
      <c r="C344" s="50"/>
      <c r="D344" s="24"/>
      <c r="E344" s="24"/>
      <c r="F344" s="25"/>
      <c r="G344" s="24"/>
      <c r="H344" s="24"/>
      <c r="I344" s="24"/>
      <c r="J344" s="24"/>
    </row>
    <row r="345" spans="1:10" s="12" customFormat="1" outlineLevel="1" x14ac:dyDescent="0.35">
      <c r="A345" s="164"/>
      <c r="B345" s="49"/>
      <c r="C345" s="50"/>
      <c r="D345" s="24"/>
      <c r="E345" s="24"/>
      <c r="F345" s="25"/>
      <c r="G345" s="24"/>
      <c r="H345" s="24"/>
      <c r="I345" s="24"/>
      <c r="J345" s="24"/>
    </row>
    <row r="346" spans="1:10" s="12" customFormat="1" outlineLevel="1" x14ac:dyDescent="0.35">
      <c r="A346" s="164"/>
      <c r="B346" s="49"/>
      <c r="C346" s="50"/>
      <c r="D346" s="24"/>
      <c r="E346" s="24"/>
      <c r="F346" s="25"/>
      <c r="G346" s="24"/>
      <c r="H346" s="24"/>
      <c r="I346" s="24"/>
      <c r="J346" s="24"/>
    </row>
    <row r="347" spans="1:10" s="12" customFormat="1" outlineLevel="1" x14ac:dyDescent="0.35">
      <c r="A347" s="164"/>
      <c r="B347" s="49"/>
      <c r="C347" s="50"/>
      <c r="D347" s="24"/>
      <c r="E347" s="24"/>
      <c r="F347" s="25"/>
      <c r="G347" s="24"/>
      <c r="H347" s="24"/>
      <c r="I347" s="24"/>
      <c r="J347" s="24"/>
    </row>
    <row r="348" spans="1:10" s="12" customFormat="1" outlineLevel="1" x14ac:dyDescent="0.35">
      <c r="A348" s="164"/>
      <c r="B348" s="49"/>
      <c r="C348" s="50"/>
      <c r="D348" s="24"/>
      <c r="E348" s="24"/>
      <c r="F348" s="25"/>
      <c r="G348" s="24"/>
      <c r="H348" s="24"/>
      <c r="I348" s="24"/>
      <c r="J348" s="24"/>
    </row>
    <row r="349" spans="1:10" s="12" customFormat="1" outlineLevel="1" x14ac:dyDescent="0.35">
      <c r="A349" s="164"/>
      <c r="B349" s="49"/>
      <c r="C349" s="50"/>
      <c r="D349" s="24"/>
      <c r="E349" s="24"/>
      <c r="F349" s="25"/>
      <c r="G349" s="24"/>
      <c r="H349" s="24"/>
      <c r="I349" s="24"/>
      <c r="J349" s="24"/>
    </row>
    <row r="350" spans="1:10" s="12" customFormat="1" outlineLevel="1" x14ac:dyDescent="0.35">
      <c r="A350" s="164"/>
      <c r="B350" s="49"/>
      <c r="C350" s="50"/>
      <c r="D350" s="24"/>
      <c r="E350" s="24"/>
      <c r="F350" s="25"/>
      <c r="G350" s="24"/>
      <c r="H350" s="24"/>
      <c r="I350" s="24"/>
      <c r="J350" s="24"/>
    </row>
    <row r="351" spans="1:10" s="12" customFormat="1" outlineLevel="1" x14ac:dyDescent="0.35">
      <c r="A351" s="164"/>
      <c r="B351" s="49"/>
      <c r="C351" s="50"/>
      <c r="D351" s="24"/>
      <c r="E351" s="24"/>
      <c r="F351" s="25"/>
      <c r="G351" s="24"/>
      <c r="H351" s="24"/>
      <c r="I351" s="24"/>
      <c r="J351" s="24"/>
    </row>
    <row r="352" spans="1:10" s="12" customFormat="1" outlineLevel="1" x14ac:dyDescent="0.35">
      <c r="A352" s="164"/>
      <c r="B352" s="49"/>
      <c r="C352" s="50"/>
      <c r="D352" s="24"/>
      <c r="E352" s="24"/>
      <c r="F352" s="25"/>
      <c r="G352" s="24"/>
      <c r="H352" s="24"/>
      <c r="I352" s="24"/>
      <c r="J352" s="24"/>
    </row>
    <row r="353" spans="1:10" s="12" customFormat="1" x14ac:dyDescent="0.35">
      <c r="A353" s="164"/>
      <c r="B353" s="49"/>
      <c r="C353" s="50"/>
      <c r="D353" s="24"/>
      <c r="E353" s="24"/>
      <c r="F353" s="25"/>
      <c r="G353" s="24"/>
      <c r="H353" s="24"/>
      <c r="I353" s="24"/>
      <c r="J353" s="24"/>
    </row>
    <row r="354" spans="1:10" s="8" customFormat="1" x14ac:dyDescent="0.35">
      <c r="A354" s="164"/>
      <c r="B354" s="49"/>
      <c r="C354" s="50"/>
      <c r="D354" s="24"/>
      <c r="E354" s="24"/>
      <c r="F354" s="25"/>
      <c r="G354" s="24"/>
      <c r="H354" s="24"/>
      <c r="I354" s="24"/>
      <c r="J354" s="24"/>
    </row>
    <row r="355" spans="1:10" s="12" customFormat="1" outlineLevel="1" x14ac:dyDescent="0.35">
      <c r="A355" s="164"/>
      <c r="B355" s="49"/>
      <c r="C355" s="50"/>
      <c r="D355" s="24"/>
      <c r="E355" s="24"/>
      <c r="F355" s="25"/>
      <c r="G355" s="24"/>
      <c r="H355" s="24"/>
      <c r="I355" s="24"/>
      <c r="J355" s="24"/>
    </row>
    <row r="356" spans="1:10" s="12" customFormat="1" outlineLevel="1" x14ac:dyDescent="0.35">
      <c r="A356" s="164"/>
      <c r="B356" s="49"/>
      <c r="C356" s="50"/>
      <c r="D356" s="24"/>
      <c r="E356" s="24"/>
      <c r="F356" s="25"/>
      <c r="G356" s="24"/>
      <c r="H356" s="24"/>
      <c r="I356" s="24"/>
      <c r="J356" s="24"/>
    </row>
    <row r="357" spans="1:10" s="12" customFormat="1" outlineLevel="1" x14ac:dyDescent="0.35">
      <c r="A357" s="164"/>
      <c r="B357" s="49"/>
      <c r="C357" s="50"/>
      <c r="D357" s="24"/>
      <c r="E357" s="24"/>
      <c r="F357" s="25"/>
      <c r="G357" s="24"/>
      <c r="H357" s="24"/>
      <c r="I357" s="24"/>
      <c r="J357" s="24"/>
    </row>
    <row r="358" spans="1:10" s="12" customFormat="1" outlineLevel="1" x14ac:dyDescent="0.35">
      <c r="A358" s="164"/>
      <c r="B358" s="49"/>
      <c r="C358" s="50"/>
      <c r="D358" s="24"/>
      <c r="E358" s="24"/>
      <c r="F358" s="25"/>
      <c r="G358" s="24"/>
      <c r="H358" s="24"/>
      <c r="I358" s="24"/>
      <c r="J358" s="24"/>
    </row>
    <row r="359" spans="1:10" s="12" customFormat="1" outlineLevel="1" x14ac:dyDescent="0.35">
      <c r="A359" s="164"/>
      <c r="B359" s="49"/>
      <c r="C359" s="50"/>
      <c r="D359" s="24"/>
      <c r="E359" s="24"/>
      <c r="F359" s="25"/>
      <c r="G359" s="24"/>
      <c r="H359" s="24"/>
      <c r="I359" s="24"/>
      <c r="J359" s="24"/>
    </row>
    <row r="360" spans="1:10" s="12" customFormat="1" x14ac:dyDescent="0.35">
      <c r="A360" s="164"/>
      <c r="B360" s="49"/>
      <c r="C360" s="50"/>
      <c r="D360" s="24"/>
      <c r="E360" s="24"/>
      <c r="F360" s="25"/>
      <c r="G360" s="24"/>
      <c r="H360" s="24"/>
      <c r="I360" s="24"/>
      <c r="J360" s="24"/>
    </row>
    <row r="361" spans="1:10" s="12" customFormat="1" x14ac:dyDescent="0.35">
      <c r="A361" s="164"/>
      <c r="B361" s="49"/>
      <c r="C361" s="50"/>
      <c r="D361" s="24"/>
      <c r="E361" s="24"/>
      <c r="F361" s="25"/>
      <c r="G361" s="24"/>
      <c r="H361" s="24"/>
      <c r="I361" s="24"/>
      <c r="J361" s="24"/>
    </row>
    <row r="362" spans="1:10" s="12" customFormat="1" x14ac:dyDescent="0.35">
      <c r="A362" s="164"/>
      <c r="B362" s="49"/>
      <c r="C362" s="50"/>
      <c r="D362" s="24"/>
      <c r="E362" s="24"/>
      <c r="F362" s="25"/>
      <c r="G362" s="24"/>
      <c r="H362" s="24"/>
      <c r="I362" s="24"/>
      <c r="J362" s="24"/>
    </row>
  </sheetData>
  <sheetProtection formatCells="0" formatColumns="0" formatRows="0"/>
  <autoFilter ref="A3:J162" xr:uid="{00000000-0009-0000-0000-000000000000}"/>
  <dataConsolidate topLabels="1">
    <dataRefs count="1">
      <dataRef ref="A7:XFD14" sheet="כתב כמויות"/>
    </dataRefs>
  </dataConsolidate>
  <mergeCells count="9">
    <mergeCell ref="B9:B13"/>
    <mergeCell ref="B16:B32"/>
    <mergeCell ref="B117:B121"/>
    <mergeCell ref="B110:B114"/>
    <mergeCell ref="B34:B40"/>
    <mergeCell ref="B102:B106"/>
    <mergeCell ref="B82:B85"/>
    <mergeCell ref="B43:B52"/>
    <mergeCell ref="B56:B77"/>
  </mergeCells>
  <phoneticPr fontId="34" type="noConversion"/>
  <pageMargins left="0.70866141732283472" right="0.70866141732283472" top="0.19685039370078741" bottom="0.19685039370078741" header="0.31496062992125984" footer="0.31496062992125984"/>
  <pageSetup scale="61" fitToHeight="20" orientation="landscape" r:id="rId1"/>
  <headerFooter>
    <oddHeader xml:space="preserve">&amp;Rעיריית חולון כתב כמויות מכרז מס' 18/2015
</oddHeader>
  </headerFooter>
  <ignoredErrors>
    <ignoredError sqref="A124:B124 B1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כתב כמויות (2)</vt:lpstr>
      <vt:lpstr>כתב כמויות</vt:lpstr>
      <vt:lpstr>'כתב כמויות'!Print_Area</vt:lpstr>
      <vt:lpstr>'כתב כמויות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שמוליק מרגי</dc:creator>
  <cp:lastModifiedBy>lior lior</cp:lastModifiedBy>
  <cp:lastPrinted>2017-04-27T15:52:13Z</cp:lastPrinted>
  <dcterms:created xsi:type="dcterms:W3CDTF">2016-05-23T13:48:19Z</dcterms:created>
  <dcterms:modified xsi:type="dcterms:W3CDTF">2024-07-18T07:55:57Z</dcterms:modified>
</cp:coreProperties>
</file>